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" yWindow="4305" windowWidth="14880" windowHeight="2850"/>
  </bookViews>
  <sheets>
    <sheet name="PL MARTIE" sheetId="3" r:id="rId1"/>
  </sheets>
  <definedNames>
    <definedName name="_xlnm.Print_Titles" localSheetId="0">'PL MARTIE'!$7:$9</definedName>
  </definedNames>
  <calcPr calcId="144525"/>
</workbook>
</file>

<file path=xl/calcChain.xml><?xml version="1.0" encoding="utf-8"?>
<calcChain xmlns="http://schemas.openxmlformats.org/spreadsheetml/2006/main">
  <c r="F91" i="3" l="1"/>
  <c r="I91" i="3"/>
  <c r="J91" i="3"/>
  <c r="K91" i="3"/>
  <c r="L91" i="3"/>
  <c r="M91" i="3"/>
  <c r="N91" i="3"/>
  <c r="P91" i="3"/>
  <c r="Q91" i="3"/>
  <c r="L174" i="3"/>
  <c r="L171" i="3"/>
  <c r="L157" i="3"/>
  <c r="L143" i="3"/>
  <c r="L137" i="3"/>
  <c r="L135" i="3"/>
  <c r="L132" i="3"/>
  <c r="L127" i="3"/>
  <c r="L125" i="3"/>
  <c r="L121" i="3"/>
  <c r="L118" i="3"/>
  <c r="L99" i="3"/>
  <c r="L56" i="3"/>
  <c r="L180" i="3"/>
  <c r="L76" i="3"/>
  <c r="O74" i="3"/>
  <c r="P72" i="3" l="1"/>
  <c r="N72" i="3"/>
  <c r="M72" i="3"/>
  <c r="L72" i="3"/>
  <c r="K72" i="3"/>
  <c r="J72" i="3"/>
  <c r="I72" i="3"/>
  <c r="F64" i="3"/>
  <c r="P40" i="3"/>
  <c r="N40" i="3"/>
  <c r="M40" i="3"/>
  <c r="L40" i="3"/>
  <c r="K40" i="3"/>
  <c r="J40" i="3"/>
  <c r="I40" i="3"/>
  <c r="P33" i="3"/>
  <c r="N33" i="3"/>
  <c r="M33" i="3"/>
  <c r="L33" i="3"/>
  <c r="K33" i="3"/>
  <c r="J33" i="3"/>
  <c r="I33" i="3"/>
  <c r="F33" i="3"/>
  <c r="O53" i="3"/>
  <c r="O54" i="3"/>
  <c r="O55" i="3"/>
  <c r="O31" i="3"/>
  <c r="O172" i="3"/>
  <c r="O30" i="3"/>
  <c r="O29" i="3"/>
  <c r="O28" i="3"/>
  <c r="O32" i="3"/>
  <c r="O156" i="3"/>
  <c r="O39" i="3"/>
  <c r="F40" i="3"/>
  <c r="P115" i="3"/>
  <c r="N115" i="3"/>
  <c r="M115" i="3"/>
  <c r="L115" i="3"/>
  <c r="K115" i="3"/>
  <c r="J115" i="3"/>
  <c r="I115" i="3"/>
  <c r="O114" i="3"/>
  <c r="F115" i="3"/>
  <c r="O113" i="3"/>
  <c r="O112" i="3"/>
  <c r="O111" i="3"/>
  <c r="O110" i="3"/>
  <c r="O109" i="3"/>
  <c r="O108" i="3"/>
  <c r="O107" i="3"/>
  <c r="O106" i="3"/>
  <c r="O170" i="3"/>
  <c r="O97" i="3"/>
  <c r="O96" i="3"/>
  <c r="O85" i="3"/>
  <c r="O84" i="3"/>
  <c r="O83" i="3"/>
  <c r="O82" i="3"/>
  <c r="O81" i="3"/>
  <c r="O80" i="3"/>
  <c r="O79" i="3"/>
  <c r="O78" i="3"/>
  <c r="O77" i="3"/>
  <c r="O91" i="3" s="1"/>
  <c r="O141" i="3"/>
  <c r="O19" i="3"/>
  <c r="O20" i="3"/>
  <c r="O21" i="3"/>
  <c r="O22" i="3"/>
  <c r="O23" i="3"/>
  <c r="O24" i="3"/>
  <c r="O25" i="3"/>
  <c r="O26" i="3"/>
  <c r="O27" i="3"/>
  <c r="O68" i="3"/>
  <c r="O67" i="3"/>
  <c r="O66" i="3"/>
  <c r="O65" i="3"/>
  <c r="P61" i="3" l="1"/>
  <c r="N61" i="3"/>
  <c r="M61" i="3"/>
  <c r="L61" i="3"/>
  <c r="K61" i="3"/>
  <c r="J61" i="3"/>
  <c r="I61" i="3"/>
  <c r="O60" i="3"/>
  <c r="F61" i="3"/>
  <c r="L48" i="3"/>
  <c r="O59" i="3"/>
  <c r="O38" i="3"/>
  <c r="O37" i="3"/>
  <c r="L150" i="3"/>
  <c r="O120" i="3"/>
  <c r="P168" i="3"/>
  <c r="N168" i="3"/>
  <c r="M168" i="3"/>
  <c r="L168" i="3"/>
  <c r="K168" i="3"/>
  <c r="J168" i="3"/>
  <c r="I168" i="3"/>
  <c r="F168" i="3"/>
  <c r="O167" i="3"/>
  <c r="O166" i="3"/>
  <c r="O47" i="3"/>
  <c r="O46" i="3"/>
  <c r="O45" i="3"/>
  <c r="L190" i="3" l="1"/>
  <c r="P64" i="3"/>
  <c r="N64" i="3"/>
  <c r="M64" i="3"/>
  <c r="K64" i="3"/>
  <c r="J64" i="3"/>
  <c r="I64" i="3"/>
  <c r="P99" i="3"/>
  <c r="N99" i="3"/>
  <c r="M99" i="3"/>
  <c r="K99" i="3"/>
  <c r="J99" i="3"/>
  <c r="I99" i="3"/>
  <c r="F99" i="3"/>
  <c r="G190" i="3" l="1"/>
  <c r="H190" i="3"/>
  <c r="O62" i="3"/>
  <c r="O64" i="3" s="1"/>
  <c r="O73" i="3" l="1"/>
  <c r="O95" i="3"/>
  <c r="O94" i="3"/>
  <c r="O93" i="3"/>
  <c r="O92" i="3"/>
  <c r="O105" i="3"/>
  <c r="O104" i="3"/>
  <c r="O103" i="3"/>
  <c r="O102" i="3"/>
  <c r="O101" i="3"/>
  <c r="O116" i="3"/>
  <c r="O130" i="3"/>
  <c r="O133" i="3"/>
  <c r="O140" i="3"/>
  <c r="O148" i="3"/>
  <c r="O152" i="3"/>
  <c r="O151" i="3"/>
  <c r="O155" i="3"/>
  <c r="O165" i="3"/>
  <c r="O164" i="3"/>
  <c r="O169" i="3"/>
  <c r="O58" i="3"/>
  <c r="O57" i="3"/>
  <c r="O52" i="3"/>
  <c r="O51" i="3"/>
  <c r="O50" i="3"/>
  <c r="O49" i="3"/>
  <c r="O44" i="3"/>
  <c r="O43" i="3"/>
  <c r="O42" i="3"/>
  <c r="O41" i="3"/>
  <c r="O36" i="3"/>
  <c r="O35" i="3"/>
  <c r="O34" i="3"/>
  <c r="O18" i="3"/>
  <c r="O17" i="3"/>
  <c r="O16" i="3"/>
  <c r="O15" i="3"/>
  <c r="O14" i="3"/>
  <c r="O13" i="3"/>
  <c r="O12" i="3"/>
  <c r="O11" i="3"/>
  <c r="O10" i="3"/>
  <c r="O40" i="3" l="1"/>
  <c r="O168" i="3"/>
  <c r="O115" i="3"/>
  <c r="O99" i="3"/>
  <c r="O33" i="3"/>
  <c r="O61" i="3"/>
  <c r="P48" i="3"/>
  <c r="N48" i="3"/>
  <c r="M48" i="3"/>
  <c r="K48" i="3"/>
  <c r="J48" i="3"/>
  <c r="I48" i="3"/>
  <c r="P56" i="3" l="1"/>
  <c r="N56" i="3"/>
  <c r="M56" i="3"/>
  <c r="K56" i="3"/>
  <c r="J56" i="3"/>
  <c r="I56" i="3"/>
  <c r="F56" i="3"/>
  <c r="F48" i="3"/>
  <c r="O69" i="3" l="1"/>
  <c r="O70" i="3"/>
  <c r="O48" i="3" l="1"/>
  <c r="O56" i="3"/>
  <c r="P157" i="3" l="1"/>
  <c r="N157" i="3"/>
  <c r="M157" i="3"/>
  <c r="K157" i="3"/>
  <c r="J157" i="3"/>
  <c r="I157" i="3"/>
  <c r="F157" i="3"/>
  <c r="P171" i="3" l="1"/>
  <c r="N171" i="3"/>
  <c r="M171" i="3"/>
  <c r="K171" i="3"/>
  <c r="J171" i="3"/>
  <c r="I171" i="3"/>
  <c r="P147" i="3"/>
  <c r="N147" i="3"/>
  <c r="M147" i="3"/>
  <c r="K147" i="3"/>
  <c r="J147" i="3"/>
  <c r="I147" i="3"/>
  <c r="F147" i="3"/>
  <c r="P143" i="3" l="1"/>
  <c r="N143" i="3"/>
  <c r="M143" i="3"/>
  <c r="K143" i="3"/>
  <c r="J143" i="3"/>
  <c r="I143" i="3"/>
  <c r="F143" i="3"/>
  <c r="O146" i="3"/>
  <c r="F171" i="3"/>
  <c r="O161" i="3" l="1"/>
  <c r="O158" i="3"/>
  <c r="O75" i="3"/>
  <c r="P76" i="3" l="1"/>
  <c r="Q33" i="3" l="1"/>
  <c r="P154" i="3"/>
  <c r="O147" i="3" l="1"/>
  <c r="O159" i="3" l="1"/>
  <c r="O171" i="3" l="1"/>
  <c r="O138" i="3"/>
  <c r="P163" i="3"/>
  <c r="N163" i="3"/>
  <c r="M163" i="3"/>
  <c r="K163" i="3"/>
  <c r="J163" i="3"/>
  <c r="I163" i="3"/>
  <c r="F163" i="3"/>
  <c r="O157" i="3"/>
  <c r="O184" i="3" l="1"/>
  <c r="I76" i="3" l="1"/>
  <c r="I118" i="3"/>
  <c r="I121" i="3"/>
  <c r="I125" i="3"/>
  <c r="I127" i="3"/>
  <c r="I129" i="3"/>
  <c r="I132" i="3"/>
  <c r="I135" i="3"/>
  <c r="I137" i="3"/>
  <c r="I139" i="3"/>
  <c r="I150" i="3"/>
  <c r="I154" i="3"/>
  <c r="I160" i="3"/>
  <c r="I174" i="3"/>
  <c r="I177" i="3"/>
  <c r="I180" i="3"/>
  <c r="I183" i="3"/>
  <c r="I186" i="3"/>
  <c r="P125" i="3"/>
  <c r="N125" i="3"/>
  <c r="M125" i="3"/>
  <c r="K125" i="3"/>
  <c r="J125" i="3"/>
  <c r="F125" i="3"/>
  <c r="O124" i="3"/>
  <c r="O123" i="3"/>
  <c r="O131" i="3"/>
  <c r="O178" i="3"/>
  <c r="O149" i="3"/>
  <c r="P132" i="3"/>
  <c r="N132" i="3"/>
  <c r="M132" i="3"/>
  <c r="K132" i="3"/>
  <c r="J132" i="3"/>
  <c r="F132" i="3"/>
  <c r="O185" i="3"/>
  <c r="I190" i="3" l="1"/>
  <c r="O173" i="3"/>
  <c r="O134" i="3" l="1"/>
  <c r="O132" i="3"/>
  <c r="N154" i="3" l="1"/>
  <c r="M154" i="3"/>
  <c r="K154" i="3"/>
  <c r="J154" i="3"/>
  <c r="F154" i="3"/>
  <c r="P150" i="3"/>
  <c r="N150" i="3"/>
  <c r="M150" i="3"/>
  <c r="K150" i="3"/>
  <c r="J150" i="3"/>
  <c r="F150" i="3"/>
  <c r="Q72" i="3"/>
  <c r="O71" i="3" l="1"/>
  <c r="O72" i="3" s="1"/>
  <c r="F72" i="3"/>
  <c r="P137" i="3" l="1"/>
  <c r="Q99" i="3" l="1"/>
  <c r="O143" i="3"/>
  <c r="O163" i="3" l="1"/>
  <c r="M135" i="3"/>
  <c r="N135" i="3"/>
  <c r="O119" i="3" l="1"/>
  <c r="F121" i="3"/>
  <c r="J121" i="3"/>
  <c r="K121" i="3"/>
  <c r="M121" i="3"/>
  <c r="N121" i="3"/>
  <c r="P121" i="3"/>
  <c r="O121" i="3" l="1"/>
  <c r="F118" i="3"/>
  <c r="O135" i="3" l="1"/>
  <c r="P160" i="3"/>
  <c r="P135" i="3" l="1"/>
  <c r="K135" i="3"/>
  <c r="J135" i="3"/>
  <c r="F135" i="3"/>
  <c r="O154" i="3" l="1"/>
  <c r="O150" i="3"/>
  <c r="O128" i="3"/>
  <c r="O117" i="3"/>
  <c r="O126" i="3" l="1"/>
  <c r="O136" i="3" l="1"/>
  <c r="K127" i="3" l="1"/>
  <c r="P174" i="3" l="1"/>
  <c r="Q40" i="3" l="1"/>
  <c r="P186" i="3" l="1"/>
  <c r="N186" i="3"/>
  <c r="M186" i="3"/>
  <c r="K186" i="3"/>
  <c r="J186" i="3"/>
  <c r="O186" i="3"/>
  <c r="F189" i="3" l="1"/>
  <c r="F186" i="3"/>
  <c r="P183" i="3"/>
  <c r="O183" i="3"/>
  <c r="N183" i="3"/>
  <c r="M183" i="3"/>
  <c r="K183" i="3"/>
  <c r="J183" i="3"/>
  <c r="F183" i="3"/>
  <c r="P180" i="3"/>
  <c r="N180" i="3"/>
  <c r="M180" i="3"/>
  <c r="K180" i="3"/>
  <c r="J180" i="3"/>
  <c r="F180" i="3"/>
  <c r="O180" i="3" l="1"/>
  <c r="P177" i="3" l="1"/>
  <c r="N177" i="3"/>
  <c r="M177" i="3"/>
  <c r="K177" i="3"/>
  <c r="J177" i="3"/>
  <c r="F177" i="3"/>
  <c r="O177" i="3" l="1"/>
  <c r="O122" i="3"/>
  <c r="O125" i="3" l="1"/>
  <c r="Q190" i="3" l="1"/>
  <c r="J76" i="3" l="1"/>
  <c r="P139" i="3" l="1"/>
  <c r="N139" i="3"/>
  <c r="M139" i="3"/>
  <c r="K139" i="3"/>
  <c r="J139" i="3"/>
  <c r="F139" i="3"/>
  <c r="O139" i="3"/>
  <c r="P129" i="3" l="1"/>
  <c r="N129" i="3"/>
  <c r="M129" i="3"/>
  <c r="K129" i="3"/>
  <c r="J129" i="3"/>
  <c r="F129" i="3"/>
  <c r="O174" i="3" l="1"/>
  <c r="N174" i="3"/>
  <c r="M174" i="3"/>
  <c r="K174" i="3"/>
  <c r="J174" i="3"/>
  <c r="F174" i="3"/>
  <c r="P127" i="3" l="1"/>
  <c r="J160" i="3"/>
  <c r="O129" i="3"/>
  <c r="J127" i="3" l="1"/>
  <c r="F127" i="3"/>
  <c r="N160" i="3" l="1"/>
  <c r="M160" i="3"/>
  <c r="K160" i="3"/>
  <c r="F160" i="3"/>
  <c r="O160" i="3"/>
  <c r="O137" i="3"/>
  <c r="N137" i="3"/>
  <c r="M137" i="3"/>
  <c r="K137" i="3"/>
  <c r="J137" i="3"/>
  <c r="F137" i="3"/>
  <c r="N127" i="3"/>
  <c r="M127" i="3"/>
  <c r="O127" i="3"/>
  <c r="P118" i="3"/>
  <c r="P190" i="3" s="1"/>
  <c r="N118" i="3"/>
  <c r="M118" i="3"/>
  <c r="K118" i="3"/>
  <c r="J118" i="3"/>
  <c r="N76" i="3"/>
  <c r="M76" i="3"/>
  <c r="K76" i="3"/>
  <c r="F76" i="3"/>
  <c r="F190" i="3" s="1"/>
  <c r="O76" i="3"/>
  <c r="M190" i="3" l="1"/>
  <c r="J190" i="3"/>
  <c r="K190" i="3"/>
  <c r="N190" i="3"/>
  <c r="O118" i="3"/>
  <c r="O190" i="3" s="1"/>
</calcChain>
</file>

<file path=xl/sharedStrings.xml><?xml version="1.0" encoding="utf-8"?>
<sst xmlns="http://schemas.openxmlformats.org/spreadsheetml/2006/main" count="229" uniqueCount="150">
  <si>
    <t>Ionescu Marius</t>
  </si>
  <si>
    <t xml:space="preserve"> </t>
  </si>
  <si>
    <t>intocmit</t>
  </si>
  <si>
    <t>Ec. Adriana Hluhaniuc</t>
  </si>
  <si>
    <t xml:space="preserve">TOTAL GENERAL </t>
  </si>
  <si>
    <t>TOTAL</t>
  </si>
  <si>
    <t>ATOMEDICAL VEST</t>
  </si>
  <si>
    <t>BIOSINTEX</t>
  </si>
  <si>
    <t>AUDIO NOVA</t>
  </si>
  <si>
    <t>ROMSOUND</t>
  </si>
  <si>
    <t>MOTIVATION</t>
  </si>
  <si>
    <t>plata</t>
  </si>
  <si>
    <t>RON</t>
  </si>
  <si>
    <t>suma</t>
  </si>
  <si>
    <t xml:space="preserve">data </t>
  </si>
  <si>
    <t>numar</t>
  </si>
  <si>
    <t>Refuz</t>
  </si>
  <si>
    <t>Factura</t>
  </si>
  <si>
    <t>Beneficiar</t>
  </si>
  <si>
    <t>Nr.crt</t>
  </si>
  <si>
    <t>CAS Maramures</t>
  </si>
  <si>
    <t>CLARFON</t>
  </si>
  <si>
    <t>ORTOPEDICA</t>
  </si>
  <si>
    <t xml:space="preserve">Platit </t>
  </si>
  <si>
    <t>ORTOPROFIL</t>
  </si>
  <si>
    <t>DISTRIBUTION</t>
  </si>
  <si>
    <t>VALDOMEDICA</t>
  </si>
  <si>
    <t>fi stornate</t>
  </si>
  <si>
    <t>ficiarului</t>
  </si>
  <si>
    <t>rate bene</t>
  </si>
  <si>
    <t>Suma dato -</t>
  </si>
  <si>
    <t>PHARMA TELNET</t>
  </si>
  <si>
    <t>OSTEOPHARM</t>
  </si>
  <si>
    <t>inregis-</t>
  </si>
  <si>
    <t>trare</t>
  </si>
  <si>
    <t>MEDICA M3</t>
  </si>
  <si>
    <t xml:space="preserve">urmeaza a </t>
  </si>
  <si>
    <t>AUDIOGRAM</t>
  </si>
  <si>
    <t>ERP</t>
  </si>
  <si>
    <t>ANCEU</t>
  </si>
  <si>
    <t xml:space="preserve">       Director executiv - Direcţia Economică</t>
  </si>
  <si>
    <t xml:space="preserve">      Ec. Carmen Prodan</t>
  </si>
  <si>
    <t>MESSER HOME CARE</t>
  </si>
  <si>
    <t>MED SERVICES NEUROLOGY</t>
  </si>
  <si>
    <t>MEDICAL EXPRESS</t>
  </si>
  <si>
    <t xml:space="preserve">EUROMEDICAL  </t>
  </si>
  <si>
    <t xml:space="preserve">Trimis </t>
  </si>
  <si>
    <t>Nr.</t>
  </si>
  <si>
    <t>Data</t>
  </si>
  <si>
    <t xml:space="preserve">Suma de </t>
  </si>
  <si>
    <t xml:space="preserve">Ramas </t>
  </si>
  <si>
    <t xml:space="preserve"> de</t>
  </si>
  <si>
    <t>Facturi ce</t>
  </si>
  <si>
    <t>Director general</t>
  </si>
  <si>
    <t xml:space="preserve">Director executiv  - Direcţia Relaţii Contractuale    
ec. Camelia Stretea    
</t>
  </si>
  <si>
    <t>ec Stretea Camelia</t>
  </si>
  <si>
    <t xml:space="preserve">Sef serviciu </t>
  </si>
  <si>
    <t>ec.Blaga Gabriela</t>
  </si>
  <si>
    <t>BEST MEDIC MAG</t>
  </si>
  <si>
    <t>NEWMEDICS COM</t>
  </si>
  <si>
    <t xml:space="preserve">                                                                                                          </t>
  </si>
  <si>
    <t>FILIP MED HELP</t>
  </si>
  <si>
    <t>LINDE GAZ</t>
  </si>
  <si>
    <t xml:space="preserve">SONOROM </t>
  </si>
  <si>
    <t>ACCES MEDICAL DEVICES</t>
  </si>
  <si>
    <t>ADAPTARE</t>
  </si>
  <si>
    <t>RECUPERARE</t>
  </si>
  <si>
    <t xml:space="preserve">  </t>
  </si>
  <si>
    <t>ORTODAC</t>
  </si>
  <si>
    <t>HANDILUG</t>
  </si>
  <si>
    <t>M-G EXIM</t>
  </si>
  <si>
    <t>ROMITALIA</t>
  </si>
  <si>
    <t>THERANOVA PROTEZARE</t>
  </si>
  <si>
    <t>WESOUND</t>
  </si>
  <si>
    <t>AMG</t>
  </si>
  <si>
    <t>oct 2021</t>
  </si>
  <si>
    <t>ACTIV ORTOPEDIC</t>
  </si>
  <si>
    <t>oct</t>
  </si>
  <si>
    <t>noi 2021</t>
  </si>
  <si>
    <t>STARKEY</t>
  </si>
  <si>
    <t>LABORATORIES</t>
  </si>
  <si>
    <t>2148</t>
  </si>
  <si>
    <t>04693</t>
  </si>
  <si>
    <t>618</t>
  </si>
  <si>
    <t>617</t>
  </si>
  <si>
    <t>2142</t>
  </si>
  <si>
    <t>2147</t>
  </si>
  <si>
    <t>00016612</t>
  </si>
  <si>
    <t>2144</t>
  </si>
  <si>
    <t>2143</t>
  </si>
  <si>
    <t>2146</t>
  </si>
  <si>
    <t>0005</t>
  </si>
  <si>
    <t>0006</t>
  </si>
  <si>
    <t>31-10-2021</t>
  </si>
  <si>
    <t>500</t>
  </si>
  <si>
    <t>4276</t>
  </si>
  <si>
    <t>29-10-2021</t>
  </si>
  <si>
    <t>172718</t>
  </si>
  <si>
    <t>201046</t>
  </si>
  <si>
    <t>172719</t>
  </si>
  <si>
    <t>174347</t>
  </si>
  <si>
    <t>1614201</t>
  </si>
  <si>
    <t>1614202</t>
  </si>
  <si>
    <t>MM0005</t>
  </si>
  <si>
    <t>MM0006</t>
  </si>
  <si>
    <t>BSX213218</t>
  </si>
  <si>
    <t>CLOF04693</t>
  </si>
  <si>
    <t>MD133</t>
  </si>
  <si>
    <t xml:space="preserve">D&amp;I CONNECTIONS </t>
  </si>
  <si>
    <t>CAS13</t>
  </si>
  <si>
    <t>101689</t>
  </si>
  <si>
    <t>101731</t>
  </si>
  <si>
    <t>101647</t>
  </si>
  <si>
    <t>101697</t>
  </si>
  <si>
    <t>101668</t>
  </si>
  <si>
    <t>101758</t>
  </si>
  <si>
    <t>101730</t>
  </si>
  <si>
    <t>101757</t>
  </si>
  <si>
    <t>MSNMM 61</t>
  </si>
  <si>
    <t>320210689</t>
  </si>
  <si>
    <t>320210747</t>
  </si>
  <si>
    <t>320210746</t>
  </si>
  <si>
    <t>30-10-2021</t>
  </si>
  <si>
    <t>FEORP00016612</t>
  </si>
  <si>
    <t>19901112</t>
  </si>
  <si>
    <t>2400618</t>
  </si>
  <si>
    <t>1201013</t>
  </si>
  <si>
    <t>655</t>
  </si>
  <si>
    <t>91886</t>
  </si>
  <si>
    <t>91887</t>
  </si>
  <si>
    <t>90548</t>
  </si>
  <si>
    <t>91888</t>
  </si>
  <si>
    <t>814</t>
  </si>
  <si>
    <t xml:space="preserve">      Centralizatorul facturilor aferente dispozitivelor medicale platite in luna decembrie 2021 </t>
  </si>
  <si>
    <t>04757</t>
  </si>
  <si>
    <t>0008</t>
  </si>
  <si>
    <t>0007</t>
  </si>
  <si>
    <t>4304</t>
  </si>
  <si>
    <t>00016901</t>
  </si>
  <si>
    <t>AIR LIQUIDE VITALAIRE</t>
  </si>
  <si>
    <t>2443</t>
  </si>
  <si>
    <t>2451</t>
  </si>
  <si>
    <t>2444</t>
  </si>
  <si>
    <t>2445</t>
  </si>
  <si>
    <t>2450</t>
  </si>
  <si>
    <t>2448</t>
  </si>
  <si>
    <t>2447</t>
  </si>
  <si>
    <t>2446</t>
  </si>
  <si>
    <t>2449</t>
  </si>
  <si>
    <t>dec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</si>
</sst>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lei&quot;_-;\-* #,##0.00\ &quot;lei&quot;_-;_-* &quot;-&quot;??\ &quot;lei&quot;_-;_-@_-"/>
    <numFmt numFmtId="164" formatCode="#,##0_ ;\-#,##0\ 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Arial"/>
      <family val="2"/>
    </font>
    <font>
      <sz val="11"/>
      <name val="Times New Roman"/>
      <family val="1"/>
    </font>
    <font>
      <sz val="1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Calibri"/>
      <family val="2"/>
      <charset val="238"/>
      <scheme val="minor"/>
    </font>
    <font>
      <b/>
      <sz val="11"/>
      <color theme="1"/>
      <name val="Arial Black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</cellStyleXfs>
  <cellXfs count="201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2" applyFont="1" applyFill="1" applyAlignment="1"/>
    <xf numFmtId="0" fontId="8" fillId="2" borderId="0" xfId="0" applyFont="1" applyFill="1"/>
    <xf numFmtId="0" fontId="0" fillId="2" borderId="0" xfId="0" applyFont="1" applyFill="1"/>
    <xf numFmtId="0" fontId="9" fillId="2" borderId="0" xfId="0" applyFont="1" applyFill="1"/>
    <xf numFmtId="2" fontId="10" fillId="2" borderId="1" xfId="0" applyNumberFormat="1" applyFont="1" applyFill="1" applyBorder="1"/>
    <xf numFmtId="0" fontId="2" fillId="2" borderId="1" xfId="2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9" fillId="2" borderId="0" xfId="3" applyFont="1" applyFill="1" applyBorder="1" applyAlignment="1">
      <alignment horizontal="center" vertical="center"/>
    </xf>
    <xf numFmtId="0" fontId="2" fillId="2" borderId="0" xfId="0" applyFont="1" applyFill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2" fillId="2" borderId="4" xfId="3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164" fontId="1" fillId="2" borderId="3" xfId="1" applyNumberFormat="1" applyFont="1" applyFill="1" applyBorder="1" applyAlignment="1">
      <alignment vertical="center"/>
    </xf>
    <xf numFmtId="0" fontId="6" fillId="2" borderId="0" xfId="0" applyFont="1" applyFill="1"/>
    <xf numFmtId="0" fontId="2" fillId="2" borderId="4" xfId="2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 vertical="center"/>
    </xf>
    <xf numFmtId="2" fontId="6" fillId="2" borderId="1" xfId="0" applyNumberFormat="1" applyFont="1" applyFill="1" applyBorder="1"/>
    <xf numFmtId="2" fontId="5" fillId="2" borderId="1" xfId="3" applyNumberFormat="1" applyFont="1" applyFill="1" applyBorder="1"/>
    <xf numFmtId="2" fontId="11" fillId="2" borderId="1" xfId="3" applyNumberFormat="1" applyFont="1" applyFill="1" applyBorder="1"/>
    <xf numFmtId="2" fontId="10" fillId="2" borderId="1" xfId="3" applyNumberFormat="1" applyFont="1" applyFill="1" applyBorder="1" applyAlignment="1">
      <alignment horizontal="right"/>
    </xf>
    <xf numFmtId="2" fontId="11" fillId="2" borderId="1" xfId="0" applyNumberFormat="1" applyFont="1" applyFill="1" applyBorder="1"/>
    <xf numFmtId="2" fontId="0" fillId="2" borderId="1" xfId="0" applyNumberFormat="1" applyFont="1" applyFill="1" applyBorder="1"/>
    <xf numFmtId="2" fontId="10" fillId="2" borderId="1" xfId="3" applyNumberFormat="1" applyFont="1" applyFill="1" applyBorder="1"/>
    <xf numFmtId="2" fontId="14" fillId="2" borderId="1" xfId="0" applyNumberFormat="1" applyFont="1" applyFill="1" applyBorder="1"/>
    <xf numFmtId="0" fontId="18" fillId="2" borderId="0" xfId="0" applyFont="1" applyFill="1"/>
    <xf numFmtId="0" fontId="21" fillId="2" borderId="0" xfId="0" applyFont="1" applyFill="1"/>
    <xf numFmtId="0" fontId="0" fillId="2" borderId="1" xfId="0" applyFill="1" applyBorder="1"/>
    <xf numFmtId="0" fontId="10" fillId="2" borderId="1" xfId="0" applyFont="1" applyFill="1" applyBorder="1"/>
    <xf numFmtId="1" fontId="0" fillId="2" borderId="1" xfId="0" applyNumberFormat="1" applyFill="1" applyBorder="1" applyAlignment="1">
      <alignment horizontal="right"/>
    </xf>
    <xf numFmtId="0" fontId="10" fillId="2" borderId="1" xfId="3" applyFont="1" applyFill="1" applyBorder="1"/>
    <xf numFmtId="0" fontId="10" fillId="2" borderId="2" xfId="3" applyFont="1" applyFill="1" applyBorder="1"/>
    <xf numFmtId="0" fontId="19" fillId="2" borderId="1" xfId="0" applyFont="1" applyFill="1" applyBorder="1"/>
    <xf numFmtId="0" fontId="10" fillId="2" borderId="2" xfId="0" applyFont="1" applyFill="1" applyBorder="1"/>
    <xf numFmtId="0" fontId="5" fillId="2" borderId="1" xfId="3" applyFont="1" applyFill="1" applyBorder="1"/>
    <xf numFmtId="0" fontId="6" fillId="2" borderId="1" xfId="0" applyFont="1" applyFill="1" applyBorder="1"/>
    <xf numFmtId="49" fontId="10" fillId="2" borderId="2" xfId="3" applyNumberFormat="1" applyFont="1" applyFill="1" applyBorder="1" applyAlignment="1">
      <alignment horizontal="right"/>
    </xf>
    <xf numFmtId="0" fontId="6" fillId="2" borderId="2" xfId="0" applyFont="1" applyFill="1" applyBorder="1"/>
    <xf numFmtId="49" fontId="10" fillId="2" borderId="2" xfId="0" applyNumberFormat="1" applyFont="1" applyFill="1" applyBorder="1" applyAlignment="1">
      <alignment horizontal="right"/>
    </xf>
    <xf numFmtId="49" fontId="10" fillId="2" borderId="1" xfId="0" applyNumberFormat="1" applyFont="1" applyFill="1" applyBorder="1" applyAlignment="1">
      <alignment horizontal="right"/>
    </xf>
    <xf numFmtId="0" fontId="0" fillId="2" borderId="1" xfId="0" applyFont="1" applyFill="1" applyBorder="1"/>
    <xf numFmtId="0" fontId="11" fillId="2" borderId="1" xfId="0" applyFont="1" applyFill="1" applyBorder="1"/>
    <xf numFmtId="0" fontId="9" fillId="2" borderId="0" xfId="2" applyFont="1" applyFill="1" applyBorder="1" applyAlignment="1"/>
    <xf numFmtId="0" fontId="2" fillId="2" borderId="4" xfId="2" applyFont="1" applyFill="1" applyBorder="1" applyAlignment="1">
      <alignment horizontal="center" shrinkToFit="1"/>
    </xf>
    <xf numFmtId="0" fontId="2" fillId="2" borderId="6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shrinkToFit="1"/>
    </xf>
    <xf numFmtId="1" fontId="2" fillId="2" borderId="3" xfId="2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/>
    <xf numFmtId="4" fontId="2" fillId="2" borderId="0" xfId="0" applyNumberFormat="1" applyFont="1" applyFill="1" applyAlignment="1">
      <alignment horizontal="center"/>
    </xf>
    <xf numFmtId="4" fontId="9" fillId="2" borderId="0" xfId="0" applyNumberFormat="1" applyFont="1" applyFill="1" applyAlignment="1">
      <alignment horizontal="center"/>
    </xf>
    <xf numFmtId="0" fontId="16" fillId="2" borderId="0" xfId="0" applyFont="1" applyFill="1"/>
    <xf numFmtId="0" fontId="17" fillId="2" borderId="0" xfId="0" applyFont="1" applyFill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1" fontId="0" fillId="2" borderId="0" xfId="0" applyNumberFormat="1" applyFont="1" applyFill="1"/>
    <xf numFmtId="0" fontId="5" fillId="2" borderId="0" xfId="2" applyFont="1" applyFill="1" applyAlignment="1"/>
    <xf numFmtId="1" fontId="2" fillId="2" borderId="0" xfId="2" applyNumberFormat="1" applyFont="1" applyFill="1" applyAlignment="1"/>
    <xf numFmtId="1" fontId="2" fillId="2" borderId="4" xfId="2" applyNumberFormat="1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/>
    </xf>
    <xf numFmtId="4" fontId="2" fillId="2" borderId="4" xfId="2" applyNumberFormat="1" applyFont="1" applyFill="1" applyBorder="1"/>
    <xf numFmtId="0" fontId="16" fillId="2" borderId="4" xfId="0" applyFont="1" applyFill="1" applyBorder="1"/>
    <xf numFmtId="1" fontId="2" fillId="2" borderId="6" xfId="2" applyNumberFormat="1" applyFont="1" applyFill="1" applyBorder="1" applyAlignment="1">
      <alignment horizontal="center"/>
    </xf>
    <xf numFmtId="0" fontId="2" fillId="2" borderId="8" xfId="2" applyFont="1" applyFill="1" applyBorder="1" applyAlignment="1">
      <alignment horizontal="center"/>
    </xf>
    <xf numFmtId="4" fontId="2" fillId="2" borderId="6" xfId="2" applyNumberFormat="1" applyFont="1" applyFill="1" applyBorder="1"/>
    <xf numFmtId="4" fontId="7" fillId="2" borderId="6" xfId="2" applyNumberFormat="1" applyFont="1" applyFill="1" applyBorder="1"/>
    <xf numFmtId="0" fontId="16" fillId="2" borderId="6" xfId="0" applyFont="1" applyFill="1" applyBorder="1"/>
    <xf numFmtId="1" fontId="2" fillId="2" borderId="3" xfId="2" applyNumberFormat="1" applyFont="1" applyFill="1" applyBorder="1" applyAlignment="1">
      <alignment horizontal="center"/>
    </xf>
    <xf numFmtId="4" fontId="2" fillId="2" borderId="11" xfId="2" applyNumberFormat="1" applyFont="1" applyFill="1" applyBorder="1" applyAlignment="1">
      <alignment horizontal="center"/>
    </xf>
    <xf numFmtId="4" fontId="2" fillId="2" borderId="3" xfId="2" applyNumberFormat="1" applyFont="1" applyFill="1" applyBorder="1"/>
    <xf numFmtId="49" fontId="2" fillId="2" borderId="3" xfId="2" applyNumberFormat="1" applyFont="1" applyFill="1" applyBorder="1"/>
    <xf numFmtId="0" fontId="16" fillId="2" borderId="1" xfId="0" applyFont="1" applyFill="1" applyBorder="1"/>
    <xf numFmtId="14" fontId="10" fillId="2" borderId="1" xfId="3" applyNumberFormat="1" applyFont="1" applyFill="1" applyBorder="1" applyAlignment="1">
      <alignment horizontal="right"/>
    </xf>
    <xf numFmtId="1" fontId="6" fillId="2" borderId="1" xfId="0" applyNumberFormat="1" applyFont="1" applyFill="1" applyBorder="1"/>
    <xf numFmtId="1" fontId="10" fillId="2" borderId="1" xfId="3" applyNumberFormat="1" applyFont="1" applyFill="1" applyBorder="1"/>
    <xf numFmtId="1" fontId="11" fillId="2" borderId="1" xfId="3" applyNumberFormat="1" applyFont="1" applyFill="1" applyBorder="1"/>
    <xf numFmtId="14" fontId="10" fillId="2" borderId="1" xfId="0" applyNumberFormat="1" applyFont="1" applyFill="1" applyBorder="1"/>
    <xf numFmtId="2" fontId="5" fillId="2" borderId="1" xfId="2" applyNumberFormat="1" applyFont="1" applyFill="1" applyBorder="1"/>
    <xf numFmtId="1" fontId="11" fillId="2" borderId="1" xfId="0" applyNumberFormat="1" applyFont="1" applyFill="1" applyBorder="1"/>
    <xf numFmtId="0" fontId="10" fillId="2" borderId="1" xfId="3" applyFont="1" applyFill="1" applyBorder="1" applyAlignment="1">
      <alignment horizontal="center"/>
    </xf>
    <xf numFmtId="1" fontId="5" fillId="2" borderId="1" xfId="3" applyNumberFormat="1" applyFont="1" applyFill="1" applyBorder="1"/>
    <xf numFmtId="0" fontId="5" fillId="2" borderId="1" xfId="3" applyFont="1" applyFill="1" applyBorder="1" applyAlignment="1">
      <alignment horizontal="center"/>
    </xf>
    <xf numFmtId="0" fontId="15" fillId="2" borderId="1" xfId="0" applyFont="1" applyFill="1" applyBorder="1"/>
    <xf numFmtId="0" fontId="10" fillId="2" borderId="1" xfId="3" applyFont="1" applyFill="1" applyBorder="1" applyAlignment="1">
      <alignment horizontal="right"/>
    </xf>
    <xf numFmtId="1" fontId="23" fillId="2" borderId="1" xfId="0" applyNumberFormat="1" applyFont="1" applyFill="1" applyBorder="1"/>
    <xf numFmtId="14" fontId="5" fillId="2" borderId="1" xfId="3" applyNumberFormat="1" applyFont="1" applyFill="1" applyBorder="1" applyAlignment="1">
      <alignment horizontal="right"/>
    </xf>
    <xf numFmtId="2" fontId="14" fillId="2" borderId="1" xfId="3" applyNumberFormat="1" applyFont="1" applyFill="1" applyBorder="1"/>
    <xf numFmtId="0" fontId="10" fillId="2" borderId="1" xfId="0" applyFont="1" applyFill="1" applyBorder="1" applyAlignment="1">
      <alignment horizontal="right"/>
    </xf>
    <xf numFmtId="1" fontId="5" fillId="2" borderId="1" xfId="0" applyNumberFormat="1" applyFont="1" applyFill="1" applyBorder="1"/>
    <xf numFmtId="1" fontId="10" fillId="2" borderId="1" xfId="0" applyNumberFormat="1" applyFont="1" applyFill="1" applyBorder="1"/>
    <xf numFmtId="1" fontId="14" fillId="2" borderId="1" xfId="0" applyNumberFormat="1" applyFont="1" applyFill="1" applyBorder="1"/>
    <xf numFmtId="14" fontId="11" fillId="2" borderId="1" xfId="0" applyNumberFormat="1" applyFont="1" applyFill="1" applyBorder="1" applyAlignment="1">
      <alignment horizontal="right"/>
    </xf>
    <xf numFmtId="0" fontId="5" fillId="2" borderId="1" xfId="3" applyFont="1" applyFill="1" applyBorder="1" applyAlignment="1">
      <alignment horizontal="right"/>
    </xf>
    <xf numFmtId="0" fontId="10" fillId="2" borderId="0" xfId="2" applyFont="1" applyFill="1" applyAlignment="1">
      <alignment horizontal="center"/>
    </xf>
    <xf numFmtId="2" fontId="5" fillId="2" borderId="0" xfId="3" applyNumberFormat="1" applyFont="1" applyFill="1" applyBorder="1"/>
    <xf numFmtId="1" fontId="5" fillId="2" borderId="0" xfId="3" applyNumberFormat="1" applyFont="1" applyFill="1" applyBorder="1"/>
    <xf numFmtId="0" fontId="2" fillId="2" borderId="0" xfId="2" applyFont="1" applyFill="1" applyBorder="1" applyAlignment="1"/>
    <xf numFmtId="1" fontId="2" fillId="2" borderId="0" xfId="2" applyNumberFormat="1" applyFont="1" applyFill="1" applyBorder="1" applyAlignment="1"/>
    <xf numFmtId="0" fontId="9" fillId="2" borderId="0" xfId="2" applyFont="1" applyFill="1" applyBorder="1" applyAlignment="1">
      <alignment vertical="center"/>
    </xf>
    <xf numFmtId="0" fontId="1" fillId="2" borderId="0" xfId="0" applyFont="1" applyFill="1" applyBorder="1"/>
    <xf numFmtId="0" fontId="10" fillId="2" borderId="0" xfId="0" applyFont="1" applyFill="1" applyAlignment="1">
      <alignment horizontal="center"/>
    </xf>
    <xf numFmtId="4" fontId="9" fillId="2" borderId="0" xfId="0" applyNumberFormat="1" applyFont="1" applyFill="1"/>
    <xf numFmtId="1" fontId="9" fillId="2" borderId="0" xfId="0" applyNumberFormat="1" applyFont="1" applyFill="1"/>
    <xf numFmtId="4" fontId="0" fillId="2" borderId="0" xfId="0" applyNumberFormat="1" applyFont="1" applyFill="1"/>
    <xf numFmtId="4" fontId="15" fillId="2" borderId="0" xfId="0" applyNumberFormat="1" applyFont="1" applyFill="1"/>
    <xf numFmtId="0" fontId="4" fillId="2" borderId="0" xfId="0" applyFont="1" applyFill="1"/>
    <xf numFmtId="1" fontId="0" fillId="2" borderId="0" xfId="0" applyNumberFormat="1" applyFill="1"/>
    <xf numFmtId="0" fontId="1" fillId="2" borderId="6" xfId="0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164" fontId="1" fillId="2" borderId="6" xfId="1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4" fontId="1" fillId="2" borderId="6" xfId="1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right"/>
    </xf>
    <xf numFmtId="4" fontId="9" fillId="2" borderId="0" xfId="0" applyNumberFormat="1" applyFont="1" applyFill="1" applyAlignment="1">
      <alignment horizontal="left"/>
    </xf>
    <xf numFmtId="4" fontId="9" fillId="2" borderId="0" xfId="2" applyNumberFormat="1" applyFont="1" applyFill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14" fontId="0" fillId="2" borderId="0" xfId="0" applyNumberFormat="1" applyFill="1"/>
    <xf numFmtId="4" fontId="0" fillId="2" borderId="13" xfId="0" applyNumberFormat="1" applyFill="1" applyBorder="1" applyAlignment="1">
      <alignment horizontal="right"/>
    </xf>
    <xf numFmtId="0" fontId="0" fillId="2" borderId="13" xfId="0" applyFill="1" applyBorder="1"/>
    <xf numFmtId="44" fontId="2" fillId="2" borderId="3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left"/>
    </xf>
    <xf numFmtId="0" fontId="1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right"/>
    </xf>
    <xf numFmtId="2" fontId="21" fillId="2" borderId="1" xfId="0" applyNumberFormat="1" applyFont="1" applyFill="1" applyBorder="1"/>
    <xf numFmtId="2" fontId="0" fillId="2" borderId="1" xfId="0" applyNumberFormat="1" applyFill="1" applyBorder="1"/>
    <xf numFmtId="4" fontId="9" fillId="2" borderId="0" xfId="0" applyNumberFormat="1" applyFont="1" applyFill="1" applyAlignment="1">
      <alignment horizontal="left"/>
    </xf>
    <xf numFmtId="0" fontId="2" fillId="2" borderId="3" xfId="2" applyFont="1" applyFill="1" applyBorder="1" applyAlignment="1">
      <alignment horizontal="center"/>
    </xf>
    <xf numFmtId="0" fontId="0" fillId="3" borderId="1" xfId="0" applyFill="1" applyBorder="1"/>
    <xf numFmtId="0" fontId="0" fillId="3" borderId="0" xfId="0" applyFill="1"/>
    <xf numFmtId="0" fontId="24" fillId="2" borderId="0" xfId="0" applyFont="1" applyFill="1" applyAlignment="1">
      <alignment horizontal="center"/>
    </xf>
    <xf numFmtId="0" fontId="2" fillId="2" borderId="4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44" fontId="2" fillId="2" borderId="4" xfId="1" applyFont="1" applyFill="1" applyBorder="1" applyAlignment="1">
      <alignment horizontal="center" vertical="center" wrapText="1"/>
    </xf>
    <xf numFmtId="44" fontId="2" fillId="2" borderId="3" xfId="1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22" fillId="2" borderId="4" xfId="3" applyFont="1" applyFill="1" applyBorder="1" applyAlignment="1">
      <alignment horizontal="center" vertical="center" wrapText="1"/>
    </xf>
    <xf numFmtId="0" fontId="22" fillId="2" borderId="3" xfId="3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1" fillId="2" borderId="4" xfId="1" applyNumberFormat="1" applyFont="1" applyFill="1" applyBorder="1" applyAlignment="1">
      <alignment horizontal="center" vertical="center"/>
    </xf>
    <xf numFmtId="164" fontId="1" fillId="2" borderId="6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44" fontId="2" fillId="2" borderId="6" xfId="1" applyFont="1" applyFill="1" applyBorder="1" applyAlignment="1">
      <alignment horizontal="center" vertical="center" wrapText="1"/>
    </xf>
    <xf numFmtId="4" fontId="2" fillId="2" borderId="4" xfId="2" applyNumberFormat="1" applyFont="1" applyFill="1" applyBorder="1" applyAlignment="1">
      <alignment horizontal="center"/>
    </xf>
    <xf numFmtId="4" fontId="2" fillId="2" borderId="3" xfId="2" applyNumberFormat="1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4" fontId="2" fillId="2" borderId="12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justify"/>
    </xf>
    <xf numFmtId="0" fontId="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4" fontId="9" fillId="2" borderId="0" xfId="0" applyNumberFormat="1" applyFont="1" applyFill="1" applyAlignment="1">
      <alignment horizontal="left"/>
    </xf>
    <xf numFmtId="4" fontId="9" fillId="2" borderId="0" xfId="2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left"/>
    </xf>
    <xf numFmtId="0" fontId="2" fillId="2" borderId="0" xfId="2" applyFont="1" applyFill="1" applyBorder="1" applyAlignment="1">
      <alignment horizontal="right" vertical="center"/>
    </xf>
    <xf numFmtId="4" fontId="9" fillId="2" borderId="0" xfId="2" applyNumberFormat="1" applyFont="1" applyFill="1" applyBorder="1" applyAlignment="1">
      <alignment horizontal="center" wrapText="1"/>
    </xf>
    <xf numFmtId="0" fontId="12" fillId="2" borderId="0" xfId="0" applyFont="1" applyFill="1" applyAlignment="1">
      <alignment horizontal="center" wrapText="1"/>
    </xf>
  </cellXfs>
  <cellStyles count="4">
    <cellStyle name="Currency" xfId="1" builtinId="4"/>
    <cellStyle name="Normal" xfId="0" builtinId="0"/>
    <cellStyle name="Normal_ord 03.2004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01"/>
  <sheetViews>
    <sheetView tabSelected="1" topLeftCell="B106" zoomScaleNormal="100" workbookViewId="0">
      <selection activeCell="J100" sqref="J100:J101"/>
    </sheetView>
  </sheetViews>
  <sheetFormatPr defaultRowHeight="15" x14ac:dyDescent="0.25"/>
  <cols>
    <col min="1" max="1" width="8.140625" style="1" hidden="1" customWidth="1"/>
    <col min="2" max="2" width="4" style="4" customWidth="1"/>
    <col min="3" max="3" width="18.28515625" style="1" customWidth="1"/>
    <col min="4" max="4" width="11.140625" style="23" customWidth="1"/>
    <col min="5" max="5" width="10" style="116" customWidth="1"/>
    <col min="6" max="6" width="11.140625" style="1" customWidth="1"/>
    <col min="7" max="7" width="7.85546875" style="117" customWidth="1"/>
    <col min="8" max="8" width="10.28515625" style="1" customWidth="1"/>
    <col min="9" max="9" width="10.85546875" style="1" customWidth="1"/>
    <col min="10" max="10" width="8.7109375" style="1" customWidth="1"/>
    <col min="11" max="11" width="10.5703125" style="1" customWidth="1"/>
    <col min="12" max="12" width="10.85546875" style="1" customWidth="1"/>
    <col min="13" max="13" width="7.85546875" style="1" customWidth="1"/>
    <col min="14" max="14" width="9.42578125" style="1" customWidth="1"/>
    <col min="15" max="15" width="10.85546875" style="1" customWidth="1"/>
    <col min="16" max="16" width="11" style="23" customWidth="1"/>
    <col min="17" max="17" width="10.140625" style="1" hidden="1" customWidth="1"/>
    <col min="18" max="20" width="0" style="1" hidden="1" customWidth="1"/>
    <col min="21" max="21" width="0" hidden="1" customWidth="1"/>
  </cols>
  <sheetData>
    <row r="2" spans="2:20" x14ac:dyDescent="0.25">
      <c r="C2" s="12" t="s">
        <v>20</v>
      </c>
      <c r="D2" s="6"/>
      <c r="E2" s="65"/>
      <c r="F2" s="5"/>
      <c r="G2" s="66"/>
      <c r="H2" s="5"/>
      <c r="I2" s="5"/>
      <c r="J2" s="5"/>
      <c r="K2" s="5"/>
      <c r="L2" s="5"/>
      <c r="M2" s="5"/>
      <c r="N2" s="5"/>
      <c r="O2" s="5"/>
    </row>
    <row r="3" spans="2:20" x14ac:dyDescent="0.25">
      <c r="C3" s="12"/>
      <c r="D3" s="6"/>
      <c r="E3" s="65"/>
      <c r="F3" s="5"/>
      <c r="G3" s="66"/>
      <c r="H3" s="5"/>
      <c r="I3" s="5"/>
      <c r="J3" s="5"/>
      <c r="K3" s="5"/>
      <c r="L3" s="5"/>
      <c r="M3" s="5"/>
      <c r="N3" s="5"/>
      <c r="O3" s="5"/>
    </row>
    <row r="4" spans="2:20" ht="17.25" customHeight="1" x14ac:dyDescent="0.25">
      <c r="B4" s="2"/>
      <c r="C4" s="3" t="s">
        <v>133</v>
      </c>
      <c r="D4" s="3"/>
      <c r="E4" s="67"/>
      <c r="F4" s="3"/>
      <c r="G4" s="68"/>
      <c r="H4" s="3"/>
      <c r="I4" s="3"/>
      <c r="J4" s="3"/>
      <c r="K4" s="3"/>
      <c r="L4" s="3"/>
      <c r="M4" s="3"/>
      <c r="N4" s="3"/>
      <c r="O4" s="3"/>
      <c r="P4" s="6"/>
    </row>
    <row r="5" spans="2:20" ht="17.25" customHeight="1" x14ac:dyDescent="0.25">
      <c r="B5" s="2"/>
      <c r="C5" s="3"/>
      <c r="D5" s="3"/>
      <c r="E5" s="67"/>
      <c r="F5" s="3"/>
      <c r="G5" s="68"/>
      <c r="H5" s="3"/>
      <c r="I5" s="3"/>
      <c r="J5" s="3"/>
      <c r="K5" s="3"/>
      <c r="L5" s="3"/>
      <c r="M5" s="3"/>
      <c r="N5" s="3"/>
      <c r="O5" s="3"/>
      <c r="P5" s="6"/>
    </row>
    <row r="6" spans="2:20" ht="17.25" customHeight="1" x14ac:dyDescent="0.25">
      <c r="B6" s="2"/>
      <c r="C6" s="3"/>
      <c r="D6" s="3"/>
      <c r="E6" s="67"/>
      <c r="F6" s="3"/>
      <c r="G6" s="68"/>
      <c r="H6" s="3"/>
      <c r="I6" s="3"/>
      <c r="J6" s="3"/>
      <c r="K6" s="3"/>
      <c r="L6" s="3"/>
      <c r="M6" s="3"/>
      <c r="N6" s="3"/>
      <c r="O6" s="3"/>
      <c r="P6" s="6"/>
    </row>
    <row r="7" spans="2:20" s="1" customFormat="1" ht="21" customHeight="1" x14ac:dyDescent="0.25">
      <c r="B7" s="187" t="s">
        <v>19</v>
      </c>
      <c r="C7" s="188" t="s">
        <v>18</v>
      </c>
      <c r="D7" s="189" t="s">
        <v>17</v>
      </c>
      <c r="E7" s="189"/>
      <c r="F7" s="190"/>
      <c r="G7" s="69" t="s">
        <v>47</v>
      </c>
      <c r="H7" s="70"/>
      <c r="I7" s="71" t="s">
        <v>30</v>
      </c>
      <c r="J7" s="71" t="s">
        <v>46</v>
      </c>
      <c r="K7" s="71" t="s">
        <v>46</v>
      </c>
      <c r="L7" s="71" t="s">
        <v>46</v>
      </c>
      <c r="M7" s="185" t="s">
        <v>16</v>
      </c>
      <c r="N7" s="24" t="s">
        <v>23</v>
      </c>
      <c r="O7" s="53" t="s">
        <v>49</v>
      </c>
      <c r="P7" s="24" t="s">
        <v>50</v>
      </c>
      <c r="Q7" s="72" t="s">
        <v>52</v>
      </c>
    </row>
    <row r="8" spans="2:20" s="1" customFormat="1" ht="18.75" customHeight="1" x14ac:dyDescent="0.4">
      <c r="B8" s="187"/>
      <c r="C8" s="188"/>
      <c r="D8" s="191" t="s">
        <v>15</v>
      </c>
      <c r="E8" s="193" t="s">
        <v>14</v>
      </c>
      <c r="F8" s="181" t="s">
        <v>13</v>
      </c>
      <c r="G8" s="73" t="s">
        <v>33</v>
      </c>
      <c r="H8" s="74" t="s">
        <v>48</v>
      </c>
      <c r="I8" s="75" t="s">
        <v>29</v>
      </c>
      <c r="J8" s="76" t="s">
        <v>38</v>
      </c>
      <c r="K8" s="76" t="s">
        <v>38</v>
      </c>
      <c r="L8" s="76" t="s">
        <v>38</v>
      </c>
      <c r="M8" s="185"/>
      <c r="N8" s="54" t="s">
        <v>77</v>
      </c>
      <c r="O8" s="55" t="s">
        <v>11</v>
      </c>
      <c r="P8" s="25" t="s">
        <v>51</v>
      </c>
      <c r="Q8" s="77" t="s">
        <v>36</v>
      </c>
    </row>
    <row r="9" spans="2:20" s="1" customFormat="1" ht="18" customHeight="1" x14ac:dyDescent="0.25">
      <c r="B9" s="187"/>
      <c r="C9" s="188"/>
      <c r="D9" s="192"/>
      <c r="E9" s="194"/>
      <c r="F9" s="182"/>
      <c r="G9" s="78" t="s">
        <v>34</v>
      </c>
      <c r="H9" s="79"/>
      <c r="I9" s="80" t="s">
        <v>28</v>
      </c>
      <c r="J9" s="81" t="s">
        <v>75</v>
      </c>
      <c r="K9" s="81" t="s">
        <v>78</v>
      </c>
      <c r="L9" s="81" t="s">
        <v>149</v>
      </c>
      <c r="M9" s="185"/>
      <c r="N9" s="56">
        <v>2021</v>
      </c>
      <c r="O9" s="148" t="s">
        <v>12</v>
      </c>
      <c r="P9" s="26" t="s">
        <v>11</v>
      </c>
      <c r="Q9" s="82" t="s">
        <v>27</v>
      </c>
    </row>
    <row r="10" spans="2:20" s="1" customFormat="1" x14ac:dyDescent="0.25">
      <c r="B10" s="186">
        <v>1</v>
      </c>
      <c r="C10" s="183" t="s">
        <v>44</v>
      </c>
      <c r="D10" s="37">
        <v>101756</v>
      </c>
      <c r="E10" s="83">
        <v>44498</v>
      </c>
      <c r="F10" s="27">
        <v>263.5</v>
      </c>
      <c r="G10" s="85">
        <v>1154</v>
      </c>
      <c r="H10" s="83">
        <v>44511</v>
      </c>
      <c r="I10" s="27">
        <v>263.5</v>
      </c>
      <c r="J10" s="27"/>
      <c r="K10" s="27">
        <v>263.5</v>
      </c>
      <c r="L10" s="27"/>
      <c r="M10" s="27"/>
      <c r="N10" s="27"/>
      <c r="O10" s="27">
        <f t="shared" ref="O10:O32" si="0">F10-M10-P10</f>
        <v>263.5</v>
      </c>
      <c r="P10" s="27">
        <v>0</v>
      </c>
      <c r="Q10" s="37"/>
      <c r="R10" s="135">
        <v>9045.84</v>
      </c>
      <c r="S10" s="136" t="s">
        <v>110</v>
      </c>
      <c r="T10" s="136" t="s">
        <v>96</v>
      </c>
    </row>
    <row r="11" spans="2:20" s="1" customFormat="1" x14ac:dyDescent="0.25">
      <c r="B11" s="186"/>
      <c r="C11" s="184"/>
      <c r="D11" s="37">
        <v>101758</v>
      </c>
      <c r="E11" s="83">
        <v>44498</v>
      </c>
      <c r="F11" s="27">
        <v>571.23</v>
      </c>
      <c r="G11" s="85">
        <v>1175</v>
      </c>
      <c r="H11" s="83">
        <v>44512</v>
      </c>
      <c r="I11" s="27">
        <v>571.23</v>
      </c>
      <c r="J11" s="27"/>
      <c r="K11" s="27">
        <v>571.23</v>
      </c>
      <c r="L11" s="27"/>
      <c r="M11" s="27"/>
      <c r="N11" s="27"/>
      <c r="O11" s="27">
        <f t="shared" si="0"/>
        <v>571.23</v>
      </c>
      <c r="P11" s="27">
        <v>0</v>
      </c>
      <c r="Q11" s="37"/>
      <c r="R11" s="135">
        <v>6740.89</v>
      </c>
      <c r="S11" s="136" t="s">
        <v>111</v>
      </c>
      <c r="T11" s="136" t="s">
        <v>96</v>
      </c>
    </row>
    <row r="12" spans="2:20" s="1" customFormat="1" x14ac:dyDescent="0.25">
      <c r="B12" s="186"/>
      <c r="C12" s="184"/>
      <c r="D12" s="37">
        <v>101757</v>
      </c>
      <c r="E12" s="83">
        <v>44498</v>
      </c>
      <c r="F12" s="146">
        <v>2690.21</v>
      </c>
      <c r="G12" s="85">
        <v>1174</v>
      </c>
      <c r="H12" s="83">
        <v>44512</v>
      </c>
      <c r="I12" s="37">
        <v>2690.21</v>
      </c>
      <c r="J12" s="37"/>
      <c r="K12" s="37">
        <v>2690.21</v>
      </c>
      <c r="L12" s="37"/>
      <c r="M12" s="37"/>
      <c r="N12" s="37"/>
      <c r="O12" s="27">
        <f t="shared" si="0"/>
        <v>2690.21</v>
      </c>
      <c r="P12" s="37">
        <v>0</v>
      </c>
      <c r="Q12" s="37"/>
      <c r="R12" s="135">
        <v>39567.230000000003</v>
      </c>
      <c r="S12" s="136" t="s">
        <v>112</v>
      </c>
      <c r="T12" s="136" t="s">
        <v>96</v>
      </c>
    </row>
    <row r="13" spans="2:20" s="1" customFormat="1" x14ac:dyDescent="0.25">
      <c r="B13" s="186"/>
      <c r="C13" s="184"/>
      <c r="D13" s="37">
        <v>101730</v>
      </c>
      <c r="E13" s="83">
        <v>44498</v>
      </c>
      <c r="F13" s="146">
        <v>3187.55</v>
      </c>
      <c r="G13" s="85">
        <v>1158</v>
      </c>
      <c r="H13" s="83">
        <v>44512</v>
      </c>
      <c r="I13" s="37">
        <v>3187.55</v>
      </c>
      <c r="J13" s="37"/>
      <c r="K13" s="37">
        <v>3187.55</v>
      </c>
      <c r="L13" s="37"/>
      <c r="M13" s="37"/>
      <c r="N13" s="37"/>
      <c r="O13" s="27">
        <f t="shared" si="0"/>
        <v>3187.55</v>
      </c>
      <c r="P13" s="37">
        <v>0</v>
      </c>
      <c r="Q13" s="37"/>
      <c r="R13" s="135">
        <v>859.67</v>
      </c>
      <c r="S13" s="136" t="s">
        <v>113</v>
      </c>
      <c r="T13" s="136" t="s">
        <v>96</v>
      </c>
    </row>
    <row r="14" spans="2:20" s="1" customFormat="1" x14ac:dyDescent="0.25">
      <c r="B14" s="186"/>
      <c r="C14" s="184"/>
      <c r="D14" s="37">
        <v>101697</v>
      </c>
      <c r="E14" s="83">
        <v>44498</v>
      </c>
      <c r="F14" s="146">
        <v>859.67</v>
      </c>
      <c r="G14" s="85">
        <v>1157</v>
      </c>
      <c r="H14" s="83">
        <v>44512</v>
      </c>
      <c r="I14" s="37">
        <v>859.67</v>
      </c>
      <c r="J14" s="37"/>
      <c r="K14" s="37">
        <v>859.67</v>
      </c>
      <c r="L14" s="37"/>
      <c r="M14" s="37"/>
      <c r="N14" s="37"/>
      <c r="O14" s="27">
        <f t="shared" si="0"/>
        <v>859.67</v>
      </c>
      <c r="P14" s="37">
        <v>0</v>
      </c>
      <c r="Q14" s="37"/>
      <c r="R14" s="135">
        <v>8621.5400000000009</v>
      </c>
      <c r="S14" s="136" t="s">
        <v>114</v>
      </c>
      <c r="T14" s="136" t="s">
        <v>96</v>
      </c>
    </row>
    <row r="15" spans="2:20" s="1" customFormat="1" x14ac:dyDescent="0.25">
      <c r="B15" s="186"/>
      <c r="C15" s="184"/>
      <c r="D15" s="37">
        <v>101647</v>
      </c>
      <c r="E15" s="83">
        <v>44498</v>
      </c>
      <c r="F15" s="146">
        <v>39567.230000000003</v>
      </c>
      <c r="G15" s="85">
        <v>1124</v>
      </c>
      <c r="H15" s="83">
        <v>44503</v>
      </c>
      <c r="I15" s="37">
        <v>39567.230000000003</v>
      </c>
      <c r="J15" s="37"/>
      <c r="K15" s="37">
        <v>39567.230000000003</v>
      </c>
      <c r="L15" s="37"/>
      <c r="M15" s="37"/>
      <c r="N15" s="37"/>
      <c r="O15" s="27">
        <f t="shared" si="0"/>
        <v>39567.230000000003</v>
      </c>
      <c r="P15" s="37">
        <v>0</v>
      </c>
      <c r="Q15" s="37"/>
      <c r="R15" s="135">
        <v>571.23</v>
      </c>
      <c r="S15" s="136" t="s">
        <v>115</v>
      </c>
      <c r="T15" s="136" t="s">
        <v>96</v>
      </c>
    </row>
    <row r="16" spans="2:20" s="1" customFormat="1" x14ac:dyDescent="0.25">
      <c r="B16" s="186"/>
      <c r="C16" s="130"/>
      <c r="D16" s="37">
        <v>101668</v>
      </c>
      <c r="E16" s="83">
        <v>44498</v>
      </c>
      <c r="F16" s="146">
        <v>8621.5400000000009</v>
      </c>
      <c r="G16" s="85">
        <v>1123</v>
      </c>
      <c r="H16" s="83">
        <v>44503</v>
      </c>
      <c r="I16" s="37">
        <v>8621.5400000000009</v>
      </c>
      <c r="J16" s="37"/>
      <c r="K16" s="37">
        <v>8621.5400000000009</v>
      </c>
      <c r="L16" s="37"/>
      <c r="M16" s="37"/>
      <c r="N16" s="37"/>
      <c r="O16" s="27">
        <f t="shared" si="0"/>
        <v>8621.5400000000009</v>
      </c>
      <c r="P16" s="37">
        <v>0</v>
      </c>
      <c r="Q16" s="37"/>
      <c r="R16" s="135">
        <v>3187.55</v>
      </c>
      <c r="S16" s="136" t="s">
        <v>116</v>
      </c>
      <c r="T16" s="136" t="s">
        <v>96</v>
      </c>
    </row>
    <row r="17" spans="2:20" s="1" customFormat="1" x14ac:dyDescent="0.25">
      <c r="B17" s="186"/>
      <c r="C17" s="130"/>
      <c r="D17" s="37">
        <v>101731</v>
      </c>
      <c r="E17" s="83">
        <v>44498</v>
      </c>
      <c r="F17" s="146">
        <v>6740.89</v>
      </c>
      <c r="G17" s="85">
        <v>1181</v>
      </c>
      <c r="H17" s="83">
        <v>44512</v>
      </c>
      <c r="I17" s="37">
        <v>6740.89</v>
      </c>
      <c r="J17" s="37"/>
      <c r="K17" s="37">
        <v>6740.89</v>
      </c>
      <c r="L17" s="37"/>
      <c r="M17" s="37"/>
      <c r="N17" s="37"/>
      <c r="O17" s="27">
        <f t="shared" si="0"/>
        <v>6740.89</v>
      </c>
      <c r="P17" s="37">
        <v>0</v>
      </c>
      <c r="Q17" s="37"/>
      <c r="R17" s="135">
        <v>2690.21</v>
      </c>
      <c r="S17" s="136" t="s">
        <v>117</v>
      </c>
      <c r="T17" s="136" t="s">
        <v>96</v>
      </c>
    </row>
    <row r="18" spans="2:20" s="1" customFormat="1" x14ac:dyDescent="0.25">
      <c r="B18" s="186"/>
      <c r="C18" s="130"/>
      <c r="D18" s="37">
        <v>101689</v>
      </c>
      <c r="E18" s="83">
        <v>44498</v>
      </c>
      <c r="F18" s="146">
        <v>9045.84</v>
      </c>
      <c r="G18" s="85">
        <v>1122</v>
      </c>
      <c r="H18" s="83">
        <v>44502</v>
      </c>
      <c r="I18" s="37">
        <v>9045.84</v>
      </c>
      <c r="J18" s="37"/>
      <c r="K18" s="37">
        <v>9045.84</v>
      </c>
      <c r="L18" s="37"/>
      <c r="M18" s="37"/>
      <c r="N18" s="37"/>
      <c r="O18" s="27">
        <f t="shared" si="0"/>
        <v>9045.84</v>
      </c>
      <c r="P18" s="37">
        <v>0</v>
      </c>
      <c r="Q18" s="37"/>
    </row>
    <row r="19" spans="2:20" s="1" customFormat="1" hidden="1" x14ac:dyDescent="0.25">
      <c r="B19" s="186"/>
      <c r="C19" s="130"/>
      <c r="D19" s="37"/>
      <c r="E19" s="83"/>
      <c r="F19" s="27"/>
      <c r="G19" s="85"/>
      <c r="H19" s="83"/>
      <c r="I19" s="27"/>
      <c r="J19" s="27"/>
      <c r="K19" s="27"/>
      <c r="L19" s="27"/>
      <c r="M19" s="27"/>
      <c r="N19" s="27"/>
      <c r="O19" s="27">
        <f t="shared" si="0"/>
        <v>0</v>
      </c>
      <c r="P19" s="27">
        <v>0</v>
      </c>
      <c r="Q19" s="37"/>
    </row>
    <row r="20" spans="2:20" s="1" customFormat="1" hidden="1" x14ac:dyDescent="0.25">
      <c r="B20" s="186"/>
      <c r="C20" s="130"/>
      <c r="D20" s="37"/>
      <c r="E20" s="83"/>
      <c r="F20" s="146"/>
      <c r="G20" s="85"/>
      <c r="H20" s="83"/>
      <c r="I20" s="37"/>
      <c r="J20" s="37"/>
      <c r="K20" s="37"/>
      <c r="L20" s="37"/>
      <c r="M20" s="37"/>
      <c r="N20" s="37"/>
      <c r="O20" s="27">
        <f t="shared" si="0"/>
        <v>0</v>
      </c>
      <c r="P20" s="27">
        <v>0</v>
      </c>
      <c r="Q20" s="37"/>
    </row>
    <row r="21" spans="2:20" s="1" customFormat="1" hidden="1" x14ac:dyDescent="0.25">
      <c r="B21" s="186"/>
      <c r="C21" s="130"/>
      <c r="D21" s="37"/>
      <c r="E21" s="83"/>
      <c r="F21" s="146"/>
      <c r="G21" s="85"/>
      <c r="H21" s="83"/>
      <c r="I21" s="37"/>
      <c r="J21" s="37"/>
      <c r="K21" s="37"/>
      <c r="L21" s="37"/>
      <c r="M21" s="37"/>
      <c r="N21" s="37"/>
      <c r="O21" s="27">
        <f t="shared" si="0"/>
        <v>0</v>
      </c>
      <c r="P21" s="27">
        <v>0</v>
      </c>
      <c r="Q21" s="37"/>
    </row>
    <row r="22" spans="2:20" s="1" customFormat="1" hidden="1" x14ac:dyDescent="0.25">
      <c r="B22" s="186"/>
      <c r="C22" s="130"/>
      <c r="D22" s="37"/>
      <c r="E22" s="83"/>
      <c r="F22" s="146"/>
      <c r="G22" s="85"/>
      <c r="H22" s="83"/>
      <c r="I22" s="37"/>
      <c r="J22" s="37"/>
      <c r="K22" s="37"/>
      <c r="L22" s="37"/>
      <c r="M22" s="37"/>
      <c r="N22" s="37"/>
      <c r="O22" s="27">
        <f t="shared" si="0"/>
        <v>0</v>
      </c>
      <c r="P22" s="27">
        <v>0</v>
      </c>
      <c r="Q22" s="37"/>
    </row>
    <row r="23" spans="2:20" s="1" customFormat="1" hidden="1" x14ac:dyDescent="0.25">
      <c r="B23" s="186"/>
      <c r="C23" s="130"/>
      <c r="D23" s="37"/>
      <c r="E23" s="83"/>
      <c r="F23" s="146"/>
      <c r="G23" s="85"/>
      <c r="H23" s="83"/>
      <c r="I23" s="37"/>
      <c r="J23" s="37"/>
      <c r="K23" s="37"/>
      <c r="L23" s="37"/>
      <c r="M23" s="37"/>
      <c r="N23" s="37"/>
      <c r="O23" s="27">
        <f t="shared" si="0"/>
        <v>0</v>
      </c>
      <c r="P23" s="27">
        <v>0</v>
      </c>
      <c r="Q23" s="37"/>
    </row>
    <row r="24" spans="2:20" s="1" customFormat="1" hidden="1" x14ac:dyDescent="0.25">
      <c r="B24" s="186"/>
      <c r="C24" s="130"/>
      <c r="D24" s="37"/>
      <c r="E24" s="83"/>
      <c r="F24" s="146"/>
      <c r="G24" s="85"/>
      <c r="H24" s="83"/>
      <c r="I24" s="37"/>
      <c r="J24" s="37"/>
      <c r="K24" s="37"/>
      <c r="L24" s="37"/>
      <c r="M24" s="37"/>
      <c r="N24" s="37"/>
      <c r="O24" s="27">
        <f t="shared" si="0"/>
        <v>0</v>
      </c>
      <c r="P24" s="27">
        <v>0</v>
      </c>
      <c r="Q24" s="37"/>
    </row>
    <row r="25" spans="2:20" s="1" customFormat="1" hidden="1" x14ac:dyDescent="0.25">
      <c r="B25" s="186"/>
      <c r="C25" s="130"/>
      <c r="D25" s="37"/>
      <c r="E25" s="83"/>
      <c r="F25" s="146"/>
      <c r="G25" s="85"/>
      <c r="H25" s="83"/>
      <c r="I25" s="37"/>
      <c r="J25" s="37"/>
      <c r="K25" s="37"/>
      <c r="L25" s="37"/>
      <c r="M25" s="37"/>
      <c r="N25" s="37"/>
      <c r="O25" s="27">
        <f t="shared" si="0"/>
        <v>0</v>
      </c>
      <c r="P25" s="27">
        <v>0</v>
      </c>
      <c r="Q25" s="37"/>
    </row>
    <row r="26" spans="2:20" s="1" customFormat="1" hidden="1" x14ac:dyDescent="0.25">
      <c r="B26" s="186"/>
      <c r="C26" s="130"/>
      <c r="D26" s="37"/>
      <c r="E26" s="83"/>
      <c r="F26" s="146"/>
      <c r="G26" s="85"/>
      <c r="H26" s="83"/>
      <c r="I26" s="37"/>
      <c r="J26" s="37"/>
      <c r="K26" s="37"/>
      <c r="L26" s="37"/>
      <c r="M26" s="37"/>
      <c r="N26" s="37"/>
      <c r="O26" s="27">
        <f t="shared" si="0"/>
        <v>0</v>
      </c>
      <c r="P26" s="27">
        <v>0</v>
      </c>
      <c r="Q26" s="37"/>
    </row>
    <row r="27" spans="2:20" s="1" customFormat="1" x14ac:dyDescent="0.25">
      <c r="B27" s="186"/>
      <c r="C27" s="142"/>
      <c r="D27" s="37">
        <v>101970</v>
      </c>
      <c r="E27" s="83">
        <v>44529</v>
      </c>
      <c r="F27" s="146">
        <v>14489.7</v>
      </c>
      <c r="G27" s="85">
        <v>1235</v>
      </c>
      <c r="H27" s="83">
        <v>44543</v>
      </c>
      <c r="I27" s="37">
        <v>14489.7</v>
      </c>
      <c r="J27" s="37"/>
      <c r="K27" s="37"/>
      <c r="L27" s="37">
        <v>14489.7</v>
      </c>
      <c r="M27" s="37"/>
      <c r="N27" s="37"/>
      <c r="O27" s="27">
        <f t="shared" si="0"/>
        <v>0</v>
      </c>
      <c r="P27" s="37">
        <v>14489.7</v>
      </c>
      <c r="Q27" s="37"/>
    </row>
    <row r="28" spans="2:20" s="1" customFormat="1" x14ac:dyDescent="0.25">
      <c r="B28" s="186"/>
      <c r="C28" s="142"/>
      <c r="D28" s="37">
        <v>101842</v>
      </c>
      <c r="E28" s="83">
        <v>44529</v>
      </c>
      <c r="F28" s="146">
        <v>27823</v>
      </c>
      <c r="G28" s="85">
        <v>1192</v>
      </c>
      <c r="H28" s="83">
        <v>44537</v>
      </c>
      <c r="I28" s="146">
        <v>27823</v>
      </c>
      <c r="J28" s="37"/>
      <c r="K28" s="37"/>
      <c r="L28" s="146">
        <v>27823</v>
      </c>
      <c r="M28" s="37"/>
      <c r="N28" s="37"/>
      <c r="O28" s="27">
        <f t="shared" si="0"/>
        <v>26409.52</v>
      </c>
      <c r="P28" s="146">
        <v>1413.48</v>
      </c>
      <c r="Q28" s="37"/>
    </row>
    <row r="29" spans="2:20" s="1" customFormat="1" x14ac:dyDescent="0.25">
      <c r="B29" s="186"/>
      <c r="C29" s="142"/>
      <c r="D29" s="37">
        <v>101861</v>
      </c>
      <c r="E29" s="83">
        <v>44529</v>
      </c>
      <c r="F29" s="146">
        <v>11663.08</v>
      </c>
      <c r="G29" s="85">
        <v>1191</v>
      </c>
      <c r="H29" s="83">
        <v>44537</v>
      </c>
      <c r="I29" s="146">
        <v>11663.08</v>
      </c>
      <c r="J29" s="37"/>
      <c r="K29" s="37"/>
      <c r="L29" s="146">
        <v>11663.08</v>
      </c>
      <c r="M29" s="37"/>
      <c r="N29" s="37"/>
      <c r="O29" s="27">
        <f t="shared" si="0"/>
        <v>11663.08</v>
      </c>
      <c r="P29" s="146">
        <v>0</v>
      </c>
      <c r="Q29" s="37"/>
    </row>
    <row r="30" spans="2:20" s="1" customFormat="1" x14ac:dyDescent="0.25">
      <c r="B30" s="186"/>
      <c r="C30" s="142"/>
      <c r="D30" s="37">
        <v>101841</v>
      </c>
      <c r="E30" s="83">
        <v>44529</v>
      </c>
      <c r="F30" s="146">
        <v>4052.43</v>
      </c>
      <c r="G30" s="85">
        <v>1189</v>
      </c>
      <c r="H30" s="83">
        <v>44536</v>
      </c>
      <c r="I30" s="146">
        <v>4052.43</v>
      </c>
      <c r="J30" s="37"/>
      <c r="K30" s="37"/>
      <c r="L30" s="146">
        <v>4052.43</v>
      </c>
      <c r="M30" s="37"/>
      <c r="N30" s="37"/>
      <c r="O30" s="27">
        <f t="shared" si="0"/>
        <v>4052.43</v>
      </c>
      <c r="P30" s="146">
        <v>0</v>
      </c>
      <c r="Q30" s="37"/>
    </row>
    <row r="31" spans="2:20" s="1" customFormat="1" x14ac:dyDescent="0.25">
      <c r="B31" s="186"/>
      <c r="C31" s="142"/>
      <c r="D31" s="37">
        <v>101971</v>
      </c>
      <c r="E31" s="83">
        <v>44529</v>
      </c>
      <c r="F31" s="146">
        <v>3922.17</v>
      </c>
      <c r="G31" s="85">
        <v>1234</v>
      </c>
      <c r="H31" s="83">
        <v>44543</v>
      </c>
      <c r="I31" s="146">
        <v>3922.17</v>
      </c>
      <c r="J31" s="37"/>
      <c r="K31" s="37"/>
      <c r="L31" s="146">
        <v>3922.17</v>
      </c>
      <c r="M31" s="37"/>
      <c r="N31" s="37"/>
      <c r="O31" s="27">
        <f t="shared" si="0"/>
        <v>0</v>
      </c>
      <c r="P31" s="146">
        <v>3922.17</v>
      </c>
      <c r="Q31" s="37"/>
    </row>
    <row r="32" spans="2:20" s="1" customFormat="1" x14ac:dyDescent="0.25">
      <c r="B32" s="186"/>
      <c r="C32" s="142"/>
      <c r="D32" s="37">
        <v>101862</v>
      </c>
      <c r="E32" s="83">
        <v>44529</v>
      </c>
      <c r="F32" s="146">
        <v>7132.58</v>
      </c>
      <c r="G32" s="85">
        <v>1190</v>
      </c>
      <c r="H32" s="83">
        <v>44536</v>
      </c>
      <c r="I32" s="37">
        <v>7129.61</v>
      </c>
      <c r="J32" s="37"/>
      <c r="K32" s="37"/>
      <c r="L32" s="37">
        <v>7129.61</v>
      </c>
      <c r="M32" s="37">
        <v>2.97</v>
      </c>
      <c r="N32" s="37"/>
      <c r="O32" s="27">
        <f t="shared" si="0"/>
        <v>7129.61</v>
      </c>
      <c r="P32" s="37">
        <v>0</v>
      </c>
      <c r="Q32" s="37"/>
    </row>
    <row r="33" spans="2:20" s="1" customFormat="1" x14ac:dyDescent="0.25">
      <c r="B33" s="186"/>
      <c r="C33" s="8" t="s">
        <v>5</v>
      </c>
      <c r="D33" s="38"/>
      <c r="E33" s="87"/>
      <c r="F33" s="88">
        <f>SUM(F10:F32)</f>
        <v>140630.62</v>
      </c>
      <c r="G33" s="88"/>
      <c r="H33" s="88"/>
      <c r="I33" s="88">
        <f t="shared" ref="I33:P33" si="1">SUM(I10:I32)</f>
        <v>140627.65</v>
      </c>
      <c r="J33" s="88">
        <f t="shared" si="1"/>
        <v>0</v>
      </c>
      <c r="K33" s="88">
        <f t="shared" si="1"/>
        <v>71547.66</v>
      </c>
      <c r="L33" s="88">
        <f t="shared" si="1"/>
        <v>69079.989999999991</v>
      </c>
      <c r="M33" s="88">
        <f t="shared" si="1"/>
        <v>2.97</v>
      </c>
      <c r="N33" s="88">
        <f t="shared" si="1"/>
        <v>0</v>
      </c>
      <c r="O33" s="88">
        <f t="shared" si="1"/>
        <v>120802.3</v>
      </c>
      <c r="P33" s="88">
        <f t="shared" si="1"/>
        <v>19825.349999999999</v>
      </c>
      <c r="Q33" s="88">
        <f>SUM(Q10:Q20)</f>
        <v>0</v>
      </c>
    </row>
    <row r="34" spans="2:20" s="1" customFormat="1" x14ac:dyDescent="0.25">
      <c r="B34" s="176">
        <v>2</v>
      </c>
      <c r="C34" s="179" t="s">
        <v>24</v>
      </c>
      <c r="D34" s="39">
        <v>19901112</v>
      </c>
      <c r="E34" s="83">
        <v>44498</v>
      </c>
      <c r="F34" s="27">
        <v>1215.53</v>
      </c>
      <c r="G34" s="84">
        <v>1169</v>
      </c>
      <c r="H34" s="83">
        <v>44512</v>
      </c>
      <c r="I34" s="27">
        <v>1215.53</v>
      </c>
      <c r="J34" s="27"/>
      <c r="K34" s="27">
        <v>1215.53</v>
      </c>
      <c r="L34" s="27"/>
      <c r="M34" s="27"/>
      <c r="N34" s="27"/>
      <c r="O34" s="27">
        <f t="shared" ref="O34:O39" si="2">F34-M34-P34</f>
        <v>1215.53</v>
      </c>
      <c r="P34" s="27">
        <v>0</v>
      </c>
      <c r="Q34" s="27"/>
      <c r="R34" s="135">
        <v>1215.53</v>
      </c>
      <c r="S34" s="136" t="s">
        <v>124</v>
      </c>
      <c r="T34" s="136" t="s">
        <v>96</v>
      </c>
    </row>
    <row r="35" spans="2:20" s="1" customFormat="1" x14ac:dyDescent="0.25">
      <c r="B35" s="177"/>
      <c r="C35" s="179"/>
      <c r="D35" s="39">
        <v>2400618</v>
      </c>
      <c r="E35" s="83">
        <v>44500</v>
      </c>
      <c r="F35" s="27">
        <v>89024.94</v>
      </c>
      <c r="G35" s="85">
        <v>1126</v>
      </c>
      <c r="H35" s="83">
        <v>44508</v>
      </c>
      <c r="I35" s="27">
        <v>89024.94</v>
      </c>
      <c r="J35" s="27"/>
      <c r="K35" s="27">
        <v>89024.94</v>
      </c>
      <c r="L35" s="27"/>
      <c r="M35" s="27"/>
      <c r="N35" s="27"/>
      <c r="O35" s="27">
        <f t="shared" si="2"/>
        <v>89024.94</v>
      </c>
      <c r="P35" s="27">
        <v>0</v>
      </c>
      <c r="Q35" s="27"/>
      <c r="R35" s="135">
        <v>89024.94</v>
      </c>
      <c r="S35" s="136" t="s">
        <v>125</v>
      </c>
      <c r="T35" s="136" t="s">
        <v>93</v>
      </c>
    </row>
    <row r="36" spans="2:20" s="1" customFormat="1" x14ac:dyDescent="0.25">
      <c r="B36" s="177"/>
      <c r="C36" s="129"/>
      <c r="D36" s="39">
        <v>1201013</v>
      </c>
      <c r="E36" s="83">
        <v>44498</v>
      </c>
      <c r="F36" s="27">
        <v>1266.44</v>
      </c>
      <c r="G36" s="85">
        <v>1133</v>
      </c>
      <c r="H36" s="83">
        <v>44509</v>
      </c>
      <c r="I36" s="27">
        <v>1266.44</v>
      </c>
      <c r="J36" s="27"/>
      <c r="K36" s="27">
        <v>1266.44</v>
      </c>
      <c r="L36" s="27"/>
      <c r="M36" s="27"/>
      <c r="N36" s="27"/>
      <c r="O36" s="27">
        <f t="shared" si="2"/>
        <v>1266.44</v>
      </c>
      <c r="P36" s="27">
        <v>0</v>
      </c>
      <c r="Q36" s="27"/>
      <c r="R36" s="135">
        <v>1266.44</v>
      </c>
      <c r="S36" s="136" t="s">
        <v>126</v>
      </c>
      <c r="T36" s="136" t="s">
        <v>96</v>
      </c>
    </row>
    <row r="37" spans="2:20" s="1" customFormat="1" x14ac:dyDescent="0.25">
      <c r="B37" s="177"/>
      <c r="C37" s="129"/>
      <c r="D37" s="39">
        <v>2400623</v>
      </c>
      <c r="E37" s="83">
        <v>44530</v>
      </c>
      <c r="F37" s="27">
        <v>8239.42</v>
      </c>
      <c r="G37" s="85">
        <v>1224</v>
      </c>
      <c r="H37" s="83">
        <v>44539</v>
      </c>
      <c r="I37" s="27">
        <v>8233.01</v>
      </c>
      <c r="J37" s="27"/>
      <c r="K37" s="27"/>
      <c r="L37" s="27">
        <v>8233.01</v>
      </c>
      <c r="M37" s="27">
        <v>6.41</v>
      </c>
      <c r="N37" s="27"/>
      <c r="O37" s="27">
        <f t="shared" si="2"/>
        <v>0</v>
      </c>
      <c r="P37" s="27">
        <v>8233.01</v>
      </c>
      <c r="Q37" s="27"/>
    </row>
    <row r="38" spans="2:20" s="1" customFormat="1" x14ac:dyDescent="0.25">
      <c r="B38" s="177"/>
      <c r="C38" s="129"/>
      <c r="D38" s="39">
        <v>2400622</v>
      </c>
      <c r="E38" s="83">
        <v>44530</v>
      </c>
      <c r="F38" s="27">
        <v>99408.02</v>
      </c>
      <c r="G38" s="84">
        <v>1223</v>
      </c>
      <c r="H38" s="83">
        <v>44539</v>
      </c>
      <c r="I38" s="27">
        <v>99144.52</v>
      </c>
      <c r="J38" s="27"/>
      <c r="K38" s="27"/>
      <c r="L38" s="27">
        <v>99144.52</v>
      </c>
      <c r="M38" s="27">
        <v>263.5</v>
      </c>
      <c r="N38" s="27"/>
      <c r="O38" s="27">
        <f t="shared" si="2"/>
        <v>0</v>
      </c>
      <c r="P38" s="27">
        <v>99144.52</v>
      </c>
      <c r="Q38" s="27"/>
    </row>
    <row r="39" spans="2:20" s="1" customFormat="1" x14ac:dyDescent="0.25">
      <c r="B39" s="177"/>
      <c r="C39" s="143"/>
      <c r="D39" s="39">
        <v>1201026</v>
      </c>
      <c r="E39" s="83">
        <v>44529</v>
      </c>
      <c r="F39" s="27">
        <v>1237.8</v>
      </c>
      <c r="G39" s="84">
        <v>1195</v>
      </c>
      <c r="H39" s="83">
        <v>44537</v>
      </c>
      <c r="I39" s="27">
        <v>1237.8</v>
      </c>
      <c r="J39" s="27"/>
      <c r="K39" s="27"/>
      <c r="L39" s="27">
        <v>1237.8</v>
      </c>
      <c r="M39" s="27"/>
      <c r="N39" s="27"/>
      <c r="O39" s="27">
        <f t="shared" si="2"/>
        <v>0</v>
      </c>
      <c r="P39" s="27">
        <v>1237.8</v>
      </c>
      <c r="Q39" s="27"/>
    </row>
    <row r="40" spans="2:20" s="1" customFormat="1" x14ac:dyDescent="0.25">
      <c r="B40" s="178"/>
      <c r="C40" s="20" t="s">
        <v>5</v>
      </c>
      <c r="D40" s="40"/>
      <c r="F40" s="28">
        <f>SUM(F34:F39)</f>
        <v>200392.15</v>
      </c>
      <c r="G40" s="28"/>
      <c r="H40" s="28"/>
      <c r="I40" s="28">
        <f t="shared" ref="I40:P40" si="3">SUM(I34:I39)</f>
        <v>200122.23999999999</v>
      </c>
      <c r="J40" s="28">
        <f t="shared" si="3"/>
        <v>0</v>
      </c>
      <c r="K40" s="28">
        <f t="shared" si="3"/>
        <v>91506.91</v>
      </c>
      <c r="L40" s="28">
        <f t="shared" si="3"/>
        <v>108615.33</v>
      </c>
      <c r="M40" s="28">
        <f t="shared" si="3"/>
        <v>269.91000000000003</v>
      </c>
      <c r="N40" s="28">
        <f t="shared" si="3"/>
        <v>0</v>
      </c>
      <c r="O40" s="28">
        <f t="shared" si="3"/>
        <v>91506.91</v>
      </c>
      <c r="P40" s="28">
        <f t="shared" si="3"/>
        <v>108615.33</v>
      </c>
      <c r="Q40" s="28">
        <f>SUM(Q34:Q35)</f>
        <v>0</v>
      </c>
    </row>
    <row r="41" spans="2:20" s="1" customFormat="1" x14ac:dyDescent="0.25">
      <c r="B41" s="164">
        <v>3</v>
      </c>
      <c r="C41" s="166" t="s">
        <v>10</v>
      </c>
      <c r="D41" s="41">
        <v>320210729</v>
      </c>
      <c r="E41" s="83">
        <v>44498</v>
      </c>
      <c r="F41" s="29">
        <v>1056.1600000000001</v>
      </c>
      <c r="G41" s="85">
        <v>1153</v>
      </c>
      <c r="H41" s="83">
        <v>44511</v>
      </c>
      <c r="I41" s="29">
        <v>1056.1600000000001</v>
      </c>
      <c r="J41" s="29"/>
      <c r="K41" s="29">
        <v>1056.1600000000001</v>
      </c>
      <c r="L41" s="29"/>
      <c r="M41" s="28"/>
      <c r="N41" s="27"/>
      <c r="O41" s="27">
        <f t="shared" ref="O41:O47" si="4">F41-M41-P41</f>
        <v>1056.1600000000001</v>
      </c>
      <c r="P41" s="29">
        <v>0</v>
      </c>
      <c r="Q41" s="28"/>
      <c r="R41" s="135">
        <v>85599.95</v>
      </c>
      <c r="S41" s="136" t="s">
        <v>119</v>
      </c>
      <c r="T41" s="136" t="s">
        <v>96</v>
      </c>
    </row>
    <row r="42" spans="2:20" s="1" customFormat="1" x14ac:dyDescent="0.25">
      <c r="B42" s="165"/>
      <c r="C42" s="167"/>
      <c r="D42" s="41">
        <v>320210689</v>
      </c>
      <c r="E42" s="83">
        <v>44498</v>
      </c>
      <c r="F42" s="29">
        <v>85599.95</v>
      </c>
      <c r="G42" s="85">
        <v>1172</v>
      </c>
      <c r="H42" s="83">
        <v>44512</v>
      </c>
      <c r="I42" s="29">
        <v>85599.95</v>
      </c>
      <c r="J42" s="29"/>
      <c r="K42" s="29">
        <v>85599.95</v>
      </c>
      <c r="L42" s="29"/>
      <c r="M42" s="28"/>
      <c r="N42" s="27"/>
      <c r="O42" s="27">
        <f t="shared" si="4"/>
        <v>85599.95</v>
      </c>
      <c r="P42" s="29">
        <v>0</v>
      </c>
      <c r="Q42" s="28"/>
      <c r="R42" s="135">
        <v>1066.71</v>
      </c>
      <c r="S42" s="136" t="s">
        <v>120</v>
      </c>
      <c r="T42" s="136" t="s">
        <v>96</v>
      </c>
    </row>
    <row r="43" spans="2:20" s="1" customFormat="1" x14ac:dyDescent="0.25">
      <c r="B43" s="165"/>
      <c r="C43" s="167"/>
      <c r="D43" s="41">
        <v>320210747</v>
      </c>
      <c r="E43" s="83">
        <v>44498</v>
      </c>
      <c r="F43" s="29">
        <v>1066.71</v>
      </c>
      <c r="G43" s="85">
        <v>1171</v>
      </c>
      <c r="H43" s="83">
        <v>44512</v>
      </c>
      <c r="I43" s="29">
        <v>1066.71</v>
      </c>
      <c r="J43" s="29"/>
      <c r="K43" s="29">
        <v>1066.71</v>
      </c>
      <c r="L43" s="29"/>
      <c r="M43" s="28"/>
      <c r="N43" s="27"/>
      <c r="O43" s="27">
        <f t="shared" si="4"/>
        <v>1066.71</v>
      </c>
      <c r="P43" s="29">
        <v>0</v>
      </c>
      <c r="Q43" s="37"/>
      <c r="R43" s="135">
        <v>3171.6</v>
      </c>
      <c r="S43" s="136" t="s">
        <v>121</v>
      </c>
      <c r="T43" s="136" t="s">
        <v>96</v>
      </c>
    </row>
    <row r="44" spans="2:20" s="1" customFormat="1" x14ac:dyDescent="0.25">
      <c r="B44" s="120"/>
      <c r="C44" s="128"/>
      <c r="D44" s="41">
        <v>320210746</v>
      </c>
      <c r="E44" s="83">
        <v>44498</v>
      </c>
      <c r="F44" s="29">
        <v>3171.6</v>
      </c>
      <c r="G44" s="85">
        <v>1170</v>
      </c>
      <c r="H44" s="83">
        <v>44512</v>
      </c>
      <c r="I44" s="29">
        <v>3171.6</v>
      </c>
      <c r="J44" s="29"/>
      <c r="K44" s="29">
        <v>3171.6</v>
      </c>
      <c r="L44" s="29"/>
      <c r="M44" s="28"/>
      <c r="N44" s="27"/>
      <c r="O44" s="27">
        <f t="shared" si="4"/>
        <v>3171.6</v>
      </c>
      <c r="P44" s="29">
        <v>0</v>
      </c>
      <c r="Q44" s="37"/>
    </row>
    <row r="45" spans="2:20" s="1" customFormat="1" x14ac:dyDescent="0.25">
      <c r="B45" s="124"/>
      <c r="C45" s="128"/>
      <c r="D45" s="41">
        <v>320210779</v>
      </c>
      <c r="E45" s="83">
        <v>44529</v>
      </c>
      <c r="F45" s="29">
        <v>73155.28</v>
      </c>
      <c r="G45" s="85">
        <v>1232</v>
      </c>
      <c r="H45" s="83">
        <v>44540</v>
      </c>
      <c r="I45" s="29">
        <v>73155.28</v>
      </c>
      <c r="J45" s="29"/>
      <c r="K45" s="29"/>
      <c r="L45" s="29">
        <v>73155.28</v>
      </c>
      <c r="M45" s="28"/>
      <c r="N45" s="27"/>
      <c r="O45" s="27">
        <f t="shared" si="4"/>
        <v>0</v>
      </c>
      <c r="P45" s="29">
        <v>73155.28</v>
      </c>
      <c r="Q45" s="37"/>
    </row>
    <row r="46" spans="2:20" s="1" customFormat="1" x14ac:dyDescent="0.25">
      <c r="B46" s="124"/>
      <c r="C46" s="128"/>
      <c r="D46" s="41">
        <v>320210823</v>
      </c>
      <c r="E46" s="83">
        <v>44529</v>
      </c>
      <c r="F46" s="29">
        <v>24454.7</v>
      </c>
      <c r="G46" s="85">
        <v>1231</v>
      </c>
      <c r="H46" s="83">
        <v>44540</v>
      </c>
      <c r="I46" s="29">
        <v>24454.7</v>
      </c>
      <c r="J46" s="29"/>
      <c r="K46" s="29"/>
      <c r="L46" s="29">
        <v>24454.7</v>
      </c>
      <c r="M46" s="28"/>
      <c r="N46" s="27"/>
      <c r="O46" s="27">
        <f t="shared" si="4"/>
        <v>0</v>
      </c>
      <c r="P46" s="29">
        <v>24454.7</v>
      </c>
      <c r="Q46" s="37"/>
    </row>
    <row r="47" spans="2:20" s="1" customFormat="1" x14ac:dyDescent="0.25">
      <c r="B47" s="124"/>
      <c r="C47" s="128"/>
      <c r="D47" s="41">
        <v>320210824</v>
      </c>
      <c r="E47" s="83">
        <v>44529</v>
      </c>
      <c r="F47" s="29">
        <v>1066.71</v>
      </c>
      <c r="G47" s="85">
        <v>1230</v>
      </c>
      <c r="H47" s="83">
        <v>44540</v>
      </c>
      <c r="I47" s="29">
        <v>1066.71</v>
      </c>
      <c r="J47" s="29"/>
      <c r="K47" s="29"/>
      <c r="L47" s="29">
        <v>1066.71</v>
      </c>
      <c r="M47" s="28"/>
      <c r="N47" s="27"/>
      <c r="O47" s="27">
        <f t="shared" si="4"/>
        <v>0</v>
      </c>
      <c r="P47" s="29">
        <v>1066.71</v>
      </c>
      <c r="Q47" s="37"/>
    </row>
    <row r="48" spans="2:20" s="1" customFormat="1" x14ac:dyDescent="0.25">
      <c r="B48" s="22"/>
      <c r="C48" s="15" t="s">
        <v>5</v>
      </c>
      <c r="D48" s="40"/>
      <c r="E48" s="90"/>
      <c r="F48" s="28">
        <f>SUM(F41:F47)</f>
        <v>189571.11000000002</v>
      </c>
      <c r="G48" s="91"/>
      <c r="H48" s="28"/>
      <c r="I48" s="28">
        <f t="shared" ref="I48:P48" si="5">SUM(I41:I47)</f>
        <v>189571.11000000002</v>
      </c>
      <c r="J48" s="28">
        <f t="shared" si="5"/>
        <v>0</v>
      </c>
      <c r="K48" s="28">
        <f t="shared" si="5"/>
        <v>90894.420000000013</v>
      </c>
      <c r="L48" s="28">
        <f t="shared" si="5"/>
        <v>98676.69</v>
      </c>
      <c r="M48" s="28">
        <f t="shared" si="5"/>
        <v>0</v>
      </c>
      <c r="N48" s="28">
        <f t="shared" si="5"/>
        <v>0</v>
      </c>
      <c r="O48" s="28">
        <f t="shared" si="5"/>
        <v>90894.420000000013</v>
      </c>
      <c r="P48" s="28">
        <f t="shared" si="5"/>
        <v>98676.69</v>
      </c>
      <c r="Q48" s="37"/>
    </row>
    <row r="49" spans="2:20" s="1" customFormat="1" x14ac:dyDescent="0.25">
      <c r="B49" s="161">
        <v>4</v>
      </c>
      <c r="C49" s="166" t="s">
        <v>9</v>
      </c>
      <c r="D49" s="38">
        <v>91888</v>
      </c>
      <c r="E49" s="83">
        <v>44500</v>
      </c>
      <c r="F49" s="7">
        <v>1008.35</v>
      </c>
      <c r="G49" s="89">
        <v>1163</v>
      </c>
      <c r="H49" s="83">
        <v>44512</v>
      </c>
      <c r="I49" s="7">
        <v>1008.35</v>
      </c>
      <c r="J49" s="7"/>
      <c r="K49" s="7">
        <v>1008.35</v>
      </c>
      <c r="L49" s="7"/>
      <c r="M49" s="28"/>
      <c r="N49" s="7"/>
      <c r="O49" s="27">
        <f>F49-M49-P49</f>
        <v>1008.35</v>
      </c>
      <c r="P49" s="7">
        <v>0</v>
      </c>
      <c r="Q49" s="37"/>
      <c r="R49" s="135">
        <v>5041.75</v>
      </c>
      <c r="S49" s="136" t="s">
        <v>128</v>
      </c>
      <c r="T49" s="136" t="s">
        <v>93</v>
      </c>
    </row>
    <row r="50" spans="2:20" s="1" customFormat="1" ht="15" customHeight="1" x14ac:dyDescent="0.25">
      <c r="B50" s="162"/>
      <c r="C50" s="167"/>
      <c r="D50" s="38">
        <v>91886</v>
      </c>
      <c r="E50" s="83">
        <v>44500</v>
      </c>
      <c r="F50" s="7">
        <v>5041.75</v>
      </c>
      <c r="G50" s="89">
        <v>1164</v>
      </c>
      <c r="H50" s="83">
        <v>44512</v>
      </c>
      <c r="I50" s="7">
        <v>5041.75</v>
      </c>
      <c r="J50" s="7"/>
      <c r="K50" s="7">
        <v>5041.75</v>
      </c>
      <c r="L50" s="7"/>
      <c r="M50" s="28"/>
      <c r="N50" s="7"/>
      <c r="O50" s="27">
        <f>F50-M50-P50</f>
        <v>5041.75</v>
      </c>
      <c r="P50" s="7">
        <v>0</v>
      </c>
      <c r="Q50" s="37"/>
      <c r="R50" s="135">
        <v>2117.54</v>
      </c>
      <c r="S50" s="136" t="s">
        <v>129</v>
      </c>
      <c r="T50" s="136" t="s">
        <v>93</v>
      </c>
    </row>
    <row r="51" spans="2:20" s="1" customFormat="1" ht="16.5" customHeight="1" x14ac:dyDescent="0.25">
      <c r="B51" s="162"/>
      <c r="C51" s="167"/>
      <c r="D51" s="38">
        <v>91887</v>
      </c>
      <c r="E51" s="83">
        <v>44500</v>
      </c>
      <c r="F51" s="7">
        <v>2117.54</v>
      </c>
      <c r="G51" s="85">
        <v>1166</v>
      </c>
      <c r="H51" s="83">
        <v>44512</v>
      </c>
      <c r="I51" s="7">
        <v>2117.54</v>
      </c>
      <c r="J51" s="7"/>
      <c r="K51" s="7">
        <v>2117.54</v>
      </c>
      <c r="L51" s="7"/>
      <c r="M51" s="28"/>
      <c r="N51" s="7"/>
      <c r="O51" s="27">
        <f>F51-M51-P51</f>
        <v>2117.54</v>
      </c>
      <c r="P51" s="7">
        <v>0</v>
      </c>
      <c r="Q51" s="37"/>
      <c r="R51" s="135">
        <v>2016.7</v>
      </c>
      <c r="S51" s="136" t="s">
        <v>130</v>
      </c>
      <c r="T51" s="136" t="s">
        <v>93</v>
      </c>
    </row>
    <row r="52" spans="2:20" s="1" customFormat="1" ht="15" customHeight="1" x14ac:dyDescent="0.25">
      <c r="B52" s="162"/>
      <c r="C52" s="167"/>
      <c r="D52" s="38">
        <v>90548</v>
      </c>
      <c r="E52" s="83">
        <v>44500</v>
      </c>
      <c r="F52" s="7">
        <v>2016.7</v>
      </c>
      <c r="G52" s="85">
        <v>1165</v>
      </c>
      <c r="H52" s="83">
        <v>44512</v>
      </c>
      <c r="I52" s="7">
        <v>2016.7</v>
      </c>
      <c r="J52" s="7"/>
      <c r="K52" s="7">
        <v>2016.7</v>
      </c>
      <c r="L52" s="7"/>
      <c r="M52" s="28"/>
      <c r="N52" s="7"/>
      <c r="O52" s="27">
        <f>F52-M52-P52</f>
        <v>2016.7</v>
      </c>
      <c r="P52" s="7">
        <v>0</v>
      </c>
      <c r="Q52" s="37"/>
      <c r="R52" s="135">
        <v>1008.35</v>
      </c>
      <c r="S52" s="136" t="s">
        <v>131</v>
      </c>
      <c r="T52" s="136" t="s">
        <v>93</v>
      </c>
    </row>
    <row r="53" spans="2:20" s="1" customFormat="1" ht="15" customHeight="1" x14ac:dyDescent="0.25">
      <c r="B53" s="123"/>
      <c r="C53" s="128"/>
      <c r="D53" s="38">
        <v>91889</v>
      </c>
      <c r="E53" s="83">
        <v>44530</v>
      </c>
      <c r="F53" s="7">
        <v>7411.39</v>
      </c>
      <c r="G53" s="85">
        <v>1241</v>
      </c>
      <c r="H53" s="83">
        <v>44544</v>
      </c>
      <c r="I53" s="7">
        <v>7411.39</v>
      </c>
      <c r="J53" s="7"/>
      <c r="K53" s="7"/>
      <c r="L53" s="7">
        <v>7411.39</v>
      </c>
      <c r="M53" s="28"/>
      <c r="N53" s="7"/>
      <c r="O53" s="27">
        <f t="shared" ref="O53:O55" si="6">F53-M53-P53</f>
        <v>0</v>
      </c>
      <c r="P53" s="7">
        <v>7411.39</v>
      </c>
      <c r="Q53" s="37"/>
    </row>
    <row r="54" spans="2:20" s="1" customFormat="1" ht="15" customHeight="1" x14ac:dyDescent="0.25">
      <c r="B54" s="140"/>
      <c r="C54" s="141"/>
      <c r="D54" s="38">
        <v>90549</v>
      </c>
      <c r="E54" s="83">
        <v>44530</v>
      </c>
      <c r="F54" s="7">
        <v>1008.35</v>
      </c>
      <c r="G54" s="85">
        <v>1240</v>
      </c>
      <c r="H54" s="83">
        <v>44544</v>
      </c>
      <c r="I54" s="7">
        <v>1008.35</v>
      </c>
      <c r="J54" s="7"/>
      <c r="K54" s="7"/>
      <c r="L54" s="7">
        <v>1008.35</v>
      </c>
      <c r="M54" s="28"/>
      <c r="N54" s="7"/>
      <c r="O54" s="27">
        <f t="shared" si="6"/>
        <v>0</v>
      </c>
      <c r="P54" s="7">
        <v>1008.35</v>
      </c>
      <c r="Q54" s="37"/>
    </row>
    <row r="55" spans="2:20" s="1" customFormat="1" ht="15" customHeight="1" x14ac:dyDescent="0.25">
      <c r="B55" s="123"/>
      <c r="C55" s="128"/>
      <c r="D55" s="38">
        <v>90550</v>
      </c>
      <c r="E55" s="83">
        <v>44530</v>
      </c>
      <c r="F55" s="7">
        <v>10587.7</v>
      </c>
      <c r="G55" s="85">
        <v>1239</v>
      </c>
      <c r="H55" s="83">
        <v>44544</v>
      </c>
      <c r="I55" s="7">
        <v>10587.7</v>
      </c>
      <c r="J55" s="7"/>
      <c r="K55" s="7"/>
      <c r="L55" s="7">
        <v>10587.7</v>
      </c>
      <c r="M55" s="28"/>
      <c r="N55" s="7"/>
      <c r="O55" s="27">
        <f t="shared" si="6"/>
        <v>0</v>
      </c>
      <c r="P55" s="7">
        <v>10587.7</v>
      </c>
      <c r="Q55" s="37"/>
    </row>
    <row r="56" spans="2:20" s="1" customFormat="1" x14ac:dyDescent="0.25">
      <c r="B56" s="18"/>
      <c r="C56" s="15" t="s">
        <v>5</v>
      </c>
      <c r="D56" s="40"/>
      <c r="E56" s="90"/>
      <c r="F56" s="28">
        <f>SUM(F49:F55)</f>
        <v>29191.78</v>
      </c>
      <c r="G56" s="28"/>
      <c r="H56" s="28"/>
      <c r="I56" s="28">
        <f t="shared" ref="I56:P56" si="7">SUM(I49:I55)</f>
        <v>29191.78</v>
      </c>
      <c r="J56" s="28">
        <f t="shared" si="7"/>
        <v>0</v>
      </c>
      <c r="K56" s="28">
        <f t="shared" si="7"/>
        <v>10184.34</v>
      </c>
      <c r="L56" s="28">
        <f t="shared" si="7"/>
        <v>19007.440000000002</v>
      </c>
      <c r="M56" s="28">
        <f t="shared" si="7"/>
        <v>0</v>
      </c>
      <c r="N56" s="28">
        <f t="shared" si="7"/>
        <v>0</v>
      </c>
      <c r="O56" s="28">
        <f t="shared" si="7"/>
        <v>10184.34</v>
      </c>
      <c r="P56" s="28">
        <f t="shared" si="7"/>
        <v>19007.440000000002</v>
      </c>
      <c r="Q56" s="28"/>
    </row>
    <row r="57" spans="2:20" s="1" customFormat="1" ht="15" customHeight="1" x14ac:dyDescent="0.25">
      <c r="B57" s="174">
        <v>5</v>
      </c>
      <c r="C57" s="156" t="s">
        <v>8</v>
      </c>
      <c r="D57" s="144">
        <v>1614201</v>
      </c>
      <c r="E57" s="83">
        <v>44498</v>
      </c>
      <c r="F57" s="7">
        <v>4235.08</v>
      </c>
      <c r="G57" s="89">
        <v>1168</v>
      </c>
      <c r="H57" s="83">
        <v>44512</v>
      </c>
      <c r="I57" s="7">
        <v>4235.08</v>
      </c>
      <c r="J57" s="7"/>
      <c r="K57" s="7">
        <v>4235.08</v>
      </c>
      <c r="L57" s="7"/>
      <c r="M57" s="7"/>
      <c r="N57" s="7"/>
      <c r="O57" s="27">
        <f>F57-M57-P57</f>
        <v>4235.08</v>
      </c>
      <c r="P57" s="7">
        <v>0</v>
      </c>
      <c r="Q57" s="37"/>
      <c r="R57" s="135">
        <v>3025.05</v>
      </c>
      <c r="S57" s="136" t="s">
        <v>102</v>
      </c>
      <c r="T57" s="136" t="s">
        <v>96</v>
      </c>
    </row>
    <row r="58" spans="2:20" s="1" customFormat="1" ht="15" customHeight="1" x14ac:dyDescent="0.25">
      <c r="B58" s="175"/>
      <c r="C58" s="180"/>
      <c r="D58" s="144">
        <v>1614202</v>
      </c>
      <c r="E58" s="83">
        <v>44498</v>
      </c>
      <c r="F58" s="7">
        <v>3025.05</v>
      </c>
      <c r="G58" s="89">
        <v>1167</v>
      </c>
      <c r="H58" s="83">
        <v>44512</v>
      </c>
      <c r="I58" s="7">
        <v>3025.05</v>
      </c>
      <c r="J58" s="7"/>
      <c r="K58" s="7">
        <v>3025.05</v>
      </c>
      <c r="L58" s="7"/>
      <c r="M58" s="7"/>
      <c r="N58" s="7"/>
      <c r="O58" s="27">
        <f>F58-M58-P58</f>
        <v>3025.05</v>
      </c>
      <c r="P58" s="7">
        <v>0</v>
      </c>
      <c r="Q58" s="37"/>
      <c r="R58" s="135">
        <v>4235.08</v>
      </c>
      <c r="S58" s="136" t="s">
        <v>101</v>
      </c>
      <c r="T58" s="136" t="s">
        <v>96</v>
      </c>
    </row>
    <row r="59" spans="2:20" s="1" customFormat="1" ht="15" customHeight="1" x14ac:dyDescent="0.25">
      <c r="B59" s="175"/>
      <c r="C59" s="180"/>
      <c r="D59" s="144">
        <v>1617770</v>
      </c>
      <c r="E59" s="83">
        <v>44526</v>
      </c>
      <c r="F59" s="7">
        <v>1008.35</v>
      </c>
      <c r="G59" s="89">
        <v>1222</v>
      </c>
      <c r="H59" s="83">
        <v>44539</v>
      </c>
      <c r="I59" s="7">
        <v>1008.35</v>
      </c>
      <c r="J59" s="7"/>
      <c r="K59" s="7"/>
      <c r="L59" s="7">
        <v>1008.35</v>
      </c>
      <c r="M59" s="7"/>
      <c r="N59" s="7"/>
      <c r="O59" s="27">
        <f>F59-M59-P59</f>
        <v>0</v>
      </c>
      <c r="P59" s="7">
        <v>1008.35</v>
      </c>
      <c r="Q59" s="37"/>
    </row>
    <row r="60" spans="2:20" s="1" customFormat="1" ht="15" customHeight="1" x14ac:dyDescent="0.25">
      <c r="B60" s="175"/>
      <c r="C60" s="137"/>
      <c r="D60" s="144">
        <v>1617769</v>
      </c>
      <c r="E60" s="83">
        <v>44526</v>
      </c>
      <c r="F60" s="7">
        <v>7411.39</v>
      </c>
      <c r="G60" s="89">
        <v>1221</v>
      </c>
      <c r="H60" s="83">
        <v>44539</v>
      </c>
      <c r="I60" s="7">
        <v>7411.39</v>
      </c>
      <c r="J60" s="7"/>
      <c r="K60" s="7"/>
      <c r="L60" s="7">
        <v>7411.39</v>
      </c>
      <c r="M60" s="7"/>
      <c r="N60" s="7"/>
      <c r="O60" s="27">
        <f>F60-M60-P60</f>
        <v>0</v>
      </c>
      <c r="P60" s="7">
        <v>7411.39</v>
      </c>
      <c r="Q60" s="37"/>
    </row>
    <row r="61" spans="2:20" s="1" customFormat="1" x14ac:dyDescent="0.25">
      <c r="B61" s="163"/>
      <c r="C61" s="138" t="s">
        <v>5</v>
      </c>
      <c r="D61" s="40"/>
      <c r="E61" s="90"/>
      <c r="F61" s="28">
        <f>SUM(F57:F60)</f>
        <v>15679.869999999999</v>
      </c>
      <c r="G61" s="28"/>
      <c r="H61" s="28"/>
      <c r="I61" s="28">
        <f t="shared" ref="I61:P61" si="8">SUM(I57:I60)</f>
        <v>15679.869999999999</v>
      </c>
      <c r="J61" s="28">
        <f t="shared" si="8"/>
        <v>0</v>
      </c>
      <c r="K61" s="28">
        <f t="shared" si="8"/>
        <v>7260.13</v>
      </c>
      <c r="L61" s="28">
        <f t="shared" si="8"/>
        <v>8419.74</v>
      </c>
      <c r="M61" s="28">
        <f t="shared" si="8"/>
        <v>0</v>
      </c>
      <c r="N61" s="28">
        <f t="shared" si="8"/>
        <v>0</v>
      </c>
      <c r="O61" s="28">
        <f t="shared" si="8"/>
        <v>7260.13</v>
      </c>
      <c r="P61" s="28">
        <f t="shared" si="8"/>
        <v>8419.74</v>
      </c>
      <c r="Q61" s="37"/>
    </row>
    <row r="62" spans="2:20" s="1" customFormat="1" x14ac:dyDescent="0.25">
      <c r="B62" s="161">
        <v>6</v>
      </c>
      <c r="C62" s="156" t="s">
        <v>108</v>
      </c>
      <c r="D62" s="40">
        <v>133</v>
      </c>
      <c r="E62" s="83">
        <v>44498</v>
      </c>
      <c r="F62" s="29">
        <v>409.26</v>
      </c>
      <c r="G62" s="89">
        <v>1176</v>
      </c>
      <c r="H62" s="83">
        <v>44512</v>
      </c>
      <c r="I62" s="29">
        <v>409.26</v>
      </c>
      <c r="J62" s="28"/>
      <c r="K62" s="29">
        <v>409.26</v>
      </c>
      <c r="L62" s="29"/>
      <c r="M62" s="28"/>
      <c r="N62" s="28"/>
      <c r="O62" s="27">
        <f>F62-M62-P62</f>
        <v>409.26</v>
      </c>
      <c r="P62" s="29">
        <v>0</v>
      </c>
      <c r="Q62" s="37"/>
    </row>
    <row r="63" spans="2:20" s="1" customFormat="1" ht="14.25" customHeight="1" x14ac:dyDescent="0.25">
      <c r="B63" s="162"/>
      <c r="C63" s="157"/>
      <c r="D63" s="42"/>
      <c r="E63" s="83"/>
      <c r="F63" s="7"/>
      <c r="G63" s="85"/>
      <c r="H63" s="83"/>
      <c r="I63" s="7"/>
      <c r="J63" s="7"/>
      <c r="K63" s="7"/>
      <c r="L63" s="7"/>
      <c r="M63" s="33"/>
      <c r="N63" s="33"/>
      <c r="O63" s="27"/>
      <c r="P63" s="7"/>
      <c r="Q63" s="37"/>
      <c r="R63" s="135">
        <v>409.26</v>
      </c>
      <c r="S63" s="136" t="s">
        <v>107</v>
      </c>
      <c r="T63" s="136" t="s">
        <v>96</v>
      </c>
    </row>
    <row r="64" spans="2:20" s="1" customFormat="1" x14ac:dyDescent="0.25">
      <c r="B64" s="163"/>
      <c r="C64" s="15" t="s">
        <v>5</v>
      </c>
      <c r="D64" s="40"/>
      <c r="E64" s="90"/>
      <c r="F64" s="28">
        <f>SUM(F62:F63)</f>
        <v>409.26</v>
      </c>
      <c r="G64" s="91"/>
      <c r="H64" s="28"/>
      <c r="I64" s="28">
        <f t="shared" ref="I64:P64" si="9">SUM(I62:I63)</f>
        <v>409.26</v>
      </c>
      <c r="J64" s="28">
        <f t="shared" si="9"/>
        <v>0</v>
      </c>
      <c r="K64" s="28">
        <f t="shared" si="9"/>
        <v>409.26</v>
      </c>
      <c r="L64" s="28"/>
      <c r="M64" s="28">
        <f t="shared" si="9"/>
        <v>0</v>
      </c>
      <c r="N64" s="28">
        <f t="shared" si="9"/>
        <v>0</v>
      </c>
      <c r="O64" s="28">
        <f t="shared" si="9"/>
        <v>409.26</v>
      </c>
      <c r="P64" s="28">
        <f t="shared" si="9"/>
        <v>0</v>
      </c>
      <c r="Q64" s="37"/>
    </row>
    <row r="65" spans="2:20" s="1" customFormat="1" x14ac:dyDescent="0.25">
      <c r="B65" s="63"/>
      <c r="C65" s="133"/>
      <c r="D65" s="37">
        <v>38254</v>
      </c>
      <c r="E65" s="83">
        <v>44500</v>
      </c>
      <c r="F65" s="30">
        <v>346.24</v>
      </c>
      <c r="G65" s="85">
        <v>1152</v>
      </c>
      <c r="H65" s="83">
        <v>44511</v>
      </c>
      <c r="I65" s="30">
        <v>333.42</v>
      </c>
      <c r="J65" s="30"/>
      <c r="K65" s="30">
        <v>333.42</v>
      </c>
      <c r="L65" s="30"/>
      <c r="M65" s="30">
        <v>12.82</v>
      </c>
      <c r="N65" s="37"/>
      <c r="O65" s="27">
        <f t="shared" ref="O65:O71" si="10">F65-M65-P65</f>
        <v>333.42</v>
      </c>
      <c r="P65" s="30">
        <v>0</v>
      </c>
      <c r="Q65" s="37"/>
    </row>
    <row r="66" spans="2:20" s="1" customFormat="1" x14ac:dyDescent="0.25">
      <c r="B66" s="162">
        <v>7</v>
      </c>
      <c r="C66" s="167" t="s">
        <v>59</v>
      </c>
      <c r="D66" s="37">
        <v>38253</v>
      </c>
      <c r="E66" s="83">
        <v>44500</v>
      </c>
      <c r="F66" s="30">
        <v>1308</v>
      </c>
      <c r="G66" s="85">
        <v>1151</v>
      </c>
      <c r="H66" s="83">
        <v>44511</v>
      </c>
      <c r="I66" s="30">
        <v>1090.01</v>
      </c>
      <c r="J66" s="30"/>
      <c r="K66" s="30">
        <v>1090.01</v>
      </c>
      <c r="L66" s="30"/>
      <c r="M66" s="30">
        <v>217.99</v>
      </c>
      <c r="N66" s="37"/>
      <c r="O66" s="27">
        <f t="shared" si="10"/>
        <v>1090.01</v>
      </c>
      <c r="P66" s="30">
        <v>0</v>
      </c>
      <c r="Q66" s="37"/>
    </row>
    <row r="67" spans="2:20" s="1" customFormat="1" x14ac:dyDescent="0.25">
      <c r="B67" s="162"/>
      <c r="C67" s="167"/>
      <c r="D67" s="37">
        <v>38252</v>
      </c>
      <c r="E67" s="83">
        <v>44500</v>
      </c>
      <c r="F67" s="30">
        <v>1155.08</v>
      </c>
      <c r="G67" s="85">
        <v>1150</v>
      </c>
      <c r="H67" s="83">
        <v>44511</v>
      </c>
      <c r="I67" s="30">
        <v>1155.08</v>
      </c>
      <c r="J67" s="30"/>
      <c r="K67" s="30">
        <v>1155.08</v>
      </c>
      <c r="L67" s="30"/>
      <c r="M67" s="30"/>
      <c r="N67" s="37"/>
      <c r="O67" s="27">
        <f t="shared" si="10"/>
        <v>1155.08</v>
      </c>
      <c r="P67" s="30">
        <v>0</v>
      </c>
      <c r="Q67" s="37"/>
    </row>
    <row r="68" spans="2:20" s="1" customFormat="1" x14ac:dyDescent="0.25">
      <c r="B68" s="162"/>
      <c r="C68" s="128"/>
      <c r="D68" s="37">
        <v>38251</v>
      </c>
      <c r="E68" s="83">
        <v>44500</v>
      </c>
      <c r="F68" s="30">
        <v>16542.96</v>
      </c>
      <c r="G68" s="85">
        <v>1149</v>
      </c>
      <c r="H68" s="83">
        <v>44511</v>
      </c>
      <c r="I68" s="30">
        <v>16542.96</v>
      </c>
      <c r="J68" s="30"/>
      <c r="K68" s="30">
        <v>16542.96</v>
      </c>
      <c r="L68" s="30"/>
      <c r="M68" s="30"/>
      <c r="N68" s="37"/>
      <c r="O68" s="27">
        <f t="shared" si="10"/>
        <v>16542.96</v>
      </c>
      <c r="P68" s="30">
        <v>0</v>
      </c>
      <c r="Q68" s="37"/>
    </row>
    <row r="69" spans="2:20" s="1" customFormat="1" x14ac:dyDescent="0.25">
      <c r="B69" s="162"/>
      <c r="C69" s="128"/>
      <c r="D69" s="37">
        <v>39047</v>
      </c>
      <c r="E69" s="83">
        <v>44530</v>
      </c>
      <c r="F69" s="30">
        <v>15965.88</v>
      </c>
      <c r="G69" s="85">
        <v>1238</v>
      </c>
      <c r="H69" s="83">
        <v>44543</v>
      </c>
      <c r="I69" s="30">
        <v>15965.88</v>
      </c>
      <c r="J69" s="30"/>
      <c r="K69" s="30"/>
      <c r="L69" s="30">
        <v>15965.88</v>
      </c>
      <c r="M69" s="30"/>
      <c r="N69" s="37"/>
      <c r="O69" s="27">
        <f t="shared" si="10"/>
        <v>0</v>
      </c>
      <c r="P69" s="30">
        <v>15965.88</v>
      </c>
      <c r="Q69" s="37"/>
    </row>
    <row r="70" spans="2:20" s="1" customFormat="1" x14ac:dyDescent="0.25">
      <c r="B70" s="162"/>
      <c r="C70" s="128"/>
      <c r="D70" s="37">
        <v>39049</v>
      </c>
      <c r="E70" s="83">
        <v>44530</v>
      </c>
      <c r="F70" s="30">
        <v>270.68</v>
      </c>
      <c r="G70" s="85">
        <v>1237</v>
      </c>
      <c r="H70" s="83">
        <v>44543</v>
      </c>
      <c r="I70" s="30">
        <v>270.68</v>
      </c>
      <c r="J70" s="30"/>
      <c r="K70" s="30"/>
      <c r="L70" s="30">
        <v>270.68</v>
      </c>
      <c r="M70" s="30"/>
      <c r="N70" s="37"/>
      <c r="O70" s="27">
        <f t="shared" si="10"/>
        <v>0</v>
      </c>
      <c r="P70" s="30">
        <v>270.68</v>
      </c>
      <c r="Q70" s="37"/>
    </row>
    <row r="71" spans="2:20" s="1" customFormat="1" x14ac:dyDescent="0.25">
      <c r="B71" s="162"/>
      <c r="C71" s="128"/>
      <c r="D71" s="37">
        <v>39048</v>
      </c>
      <c r="E71" s="83">
        <v>44530</v>
      </c>
      <c r="F71" s="30">
        <v>1155.08</v>
      </c>
      <c r="G71" s="85">
        <v>1236</v>
      </c>
      <c r="H71" s="83">
        <v>44543</v>
      </c>
      <c r="I71" s="30">
        <v>1155.08</v>
      </c>
      <c r="J71" s="30"/>
      <c r="K71" s="30"/>
      <c r="L71" s="30">
        <v>1155.08</v>
      </c>
      <c r="M71" s="30"/>
      <c r="N71" s="37"/>
      <c r="O71" s="27">
        <f t="shared" si="10"/>
        <v>0</v>
      </c>
      <c r="P71" s="30">
        <v>1155.08</v>
      </c>
      <c r="Q71" s="37"/>
    </row>
    <row r="72" spans="2:20" s="1" customFormat="1" x14ac:dyDescent="0.25">
      <c r="B72" s="163"/>
      <c r="C72" s="15" t="s">
        <v>5</v>
      </c>
      <c r="D72" s="40"/>
      <c r="E72" s="90"/>
      <c r="F72" s="28">
        <f>SUM(F65:F71)</f>
        <v>36743.919999999998</v>
      </c>
      <c r="G72" s="28"/>
      <c r="H72" s="28"/>
      <c r="I72" s="28">
        <f t="shared" ref="I72:P72" si="11">SUM(I65:I71)</f>
        <v>36513.11</v>
      </c>
      <c r="J72" s="28">
        <f t="shared" si="11"/>
        <v>0</v>
      </c>
      <c r="K72" s="28">
        <f t="shared" si="11"/>
        <v>19121.47</v>
      </c>
      <c r="L72" s="28">
        <f t="shared" si="11"/>
        <v>17391.64</v>
      </c>
      <c r="M72" s="28">
        <f t="shared" si="11"/>
        <v>230.81</v>
      </c>
      <c r="N72" s="28">
        <f t="shared" si="11"/>
        <v>0</v>
      </c>
      <c r="O72" s="28">
        <f t="shared" si="11"/>
        <v>19121.47</v>
      </c>
      <c r="P72" s="28">
        <f t="shared" si="11"/>
        <v>17391.64</v>
      </c>
      <c r="Q72" s="28">
        <f t="shared" ref="Q72" si="12">SUM(Q65:Q71)</f>
        <v>0</v>
      </c>
    </row>
    <row r="73" spans="2:20" s="1" customFormat="1" x14ac:dyDescent="0.25">
      <c r="B73" s="161">
        <v>8</v>
      </c>
      <c r="C73" s="166" t="s">
        <v>7</v>
      </c>
      <c r="D73" s="40">
        <v>213218</v>
      </c>
      <c r="E73" s="83">
        <v>44500</v>
      </c>
      <c r="F73" s="29">
        <v>17854.89</v>
      </c>
      <c r="G73" s="84">
        <v>1173</v>
      </c>
      <c r="H73" s="83">
        <v>44512</v>
      </c>
      <c r="I73" s="29">
        <v>17854.89</v>
      </c>
      <c r="J73" s="29"/>
      <c r="K73" s="29">
        <v>17854.89</v>
      </c>
      <c r="L73" s="29"/>
      <c r="M73" s="28"/>
      <c r="N73" s="29"/>
      <c r="O73" s="27">
        <f>F73-M73-P73</f>
        <v>17854.89</v>
      </c>
      <c r="P73" s="29">
        <v>0</v>
      </c>
      <c r="Q73" s="28"/>
      <c r="R73" s="135">
        <v>17854.89</v>
      </c>
      <c r="S73" s="136" t="s">
        <v>105</v>
      </c>
      <c r="T73" s="136" t="s">
        <v>93</v>
      </c>
    </row>
    <row r="74" spans="2:20" s="1" customFormat="1" x14ac:dyDescent="0.25">
      <c r="B74" s="162"/>
      <c r="C74" s="167"/>
      <c r="D74" s="40">
        <v>213384</v>
      </c>
      <c r="E74" s="83">
        <v>44530</v>
      </c>
      <c r="F74" s="29">
        <v>3472.16</v>
      </c>
      <c r="G74" s="84">
        <v>1242</v>
      </c>
      <c r="H74" s="83">
        <v>44545</v>
      </c>
      <c r="I74" s="29">
        <v>3472.16</v>
      </c>
      <c r="J74" s="29"/>
      <c r="K74" s="29"/>
      <c r="L74" s="29">
        <v>3472.16</v>
      </c>
      <c r="M74" s="28"/>
      <c r="N74" s="29"/>
      <c r="O74" s="27">
        <f>F74-M74-P74</f>
        <v>0</v>
      </c>
      <c r="P74" s="29">
        <v>3472.16</v>
      </c>
      <c r="Q74" s="28"/>
    </row>
    <row r="75" spans="2:20" s="1" customFormat="1" x14ac:dyDescent="0.25">
      <c r="B75" s="162"/>
      <c r="C75" s="167"/>
      <c r="D75" s="40">
        <v>213383</v>
      </c>
      <c r="E75" s="83">
        <v>44530</v>
      </c>
      <c r="F75" s="29">
        <v>16222.46</v>
      </c>
      <c r="G75" s="84">
        <v>1243</v>
      </c>
      <c r="H75" s="83">
        <v>44545</v>
      </c>
      <c r="I75" s="29">
        <v>16222.46</v>
      </c>
      <c r="J75" s="29"/>
      <c r="K75" s="29"/>
      <c r="L75" s="29">
        <v>16222.46</v>
      </c>
      <c r="M75" s="28"/>
      <c r="N75" s="29"/>
      <c r="O75" s="27">
        <f>F75-M75-P75</f>
        <v>0</v>
      </c>
      <c r="P75" s="29">
        <v>16222.46</v>
      </c>
      <c r="Q75" s="28"/>
    </row>
    <row r="76" spans="2:20" s="1" customFormat="1" x14ac:dyDescent="0.25">
      <c r="B76" s="163"/>
      <c r="C76" s="131" t="s">
        <v>5</v>
      </c>
      <c r="D76" s="40"/>
      <c r="E76" s="90"/>
      <c r="F76" s="28">
        <f>SUM(F73:F75)</f>
        <v>37549.509999999995</v>
      </c>
      <c r="G76" s="28"/>
      <c r="H76" s="28"/>
      <c r="I76" s="28">
        <f>SUM(I73:I75)</f>
        <v>37549.509999999995</v>
      </c>
      <c r="J76" s="28">
        <f>SUM(J73:J75)</f>
        <v>0</v>
      </c>
      <c r="K76" s="28">
        <f>SUM(K73:K75)</f>
        <v>17854.89</v>
      </c>
      <c r="L76" s="28">
        <f>SUM(L73:L75)</f>
        <v>19694.62</v>
      </c>
      <c r="M76" s="28">
        <f>SUM(M73:M73)</f>
        <v>0</v>
      </c>
      <c r="N76" s="28">
        <f>SUM(N73:N73)</f>
        <v>0</v>
      </c>
      <c r="O76" s="28">
        <f>SUM(O73:O75)</f>
        <v>17854.89</v>
      </c>
      <c r="P76" s="28">
        <f>SUM(P73:P75)</f>
        <v>19694.62</v>
      </c>
      <c r="Q76" s="37"/>
    </row>
    <row r="77" spans="2:20" s="1" customFormat="1" x14ac:dyDescent="0.25">
      <c r="B77" s="62"/>
      <c r="C77" s="16"/>
      <c r="D77" s="43">
        <v>1000239303</v>
      </c>
      <c r="E77" s="83">
        <v>44530</v>
      </c>
      <c r="F77" s="27">
        <v>10964.52</v>
      </c>
      <c r="G77" s="89">
        <v>1217</v>
      </c>
      <c r="H77" s="83">
        <v>44539</v>
      </c>
      <c r="I77" s="27">
        <v>10964.52</v>
      </c>
      <c r="J77" s="27"/>
      <c r="K77" s="27"/>
      <c r="L77" s="27">
        <v>10964.52</v>
      </c>
      <c r="M77" s="27"/>
      <c r="N77" s="27"/>
      <c r="O77" s="27">
        <f t="shared" ref="O77:O85" si="13">F77-M77-P77</f>
        <v>0</v>
      </c>
      <c r="P77" s="27">
        <v>10964.52</v>
      </c>
      <c r="Q77" s="37"/>
    </row>
    <row r="78" spans="2:20" s="1" customFormat="1" x14ac:dyDescent="0.25">
      <c r="B78" s="63"/>
      <c r="C78" s="17"/>
      <c r="D78" s="43">
        <v>1000239304</v>
      </c>
      <c r="E78" s="83">
        <v>44530</v>
      </c>
      <c r="F78" s="27">
        <v>3287.63</v>
      </c>
      <c r="G78" s="89">
        <v>1216</v>
      </c>
      <c r="H78" s="83">
        <v>44539</v>
      </c>
      <c r="I78" s="27">
        <v>3287.63</v>
      </c>
      <c r="J78" s="27"/>
      <c r="K78" s="27"/>
      <c r="L78" s="27">
        <v>3287.63</v>
      </c>
      <c r="M78" s="27"/>
      <c r="N78" s="27"/>
      <c r="O78" s="27">
        <f t="shared" si="13"/>
        <v>0</v>
      </c>
      <c r="P78" s="27">
        <v>3287.63</v>
      </c>
      <c r="Q78" s="37"/>
    </row>
    <row r="79" spans="2:20" s="1" customFormat="1" x14ac:dyDescent="0.25">
      <c r="B79" s="63"/>
      <c r="C79" s="17"/>
      <c r="D79" s="43">
        <v>1000239300</v>
      </c>
      <c r="E79" s="83">
        <v>44530</v>
      </c>
      <c r="F79" s="31">
        <v>769.44</v>
      </c>
      <c r="G79" s="89">
        <v>1215</v>
      </c>
      <c r="H79" s="83">
        <v>44539</v>
      </c>
      <c r="I79" s="31">
        <v>769.44</v>
      </c>
      <c r="J79" s="31"/>
      <c r="K79" s="31"/>
      <c r="L79" s="31">
        <v>769.44</v>
      </c>
      <c r="M79" s="27"/>
      <c r="N79" s="27"/>
      <c r="O79" s="27">
        <f t="shared" si="13"/>
        <v>0</v>
      </c>
      <c r="P79" s="31">
        <v>769.44</v>
      </c>
      <c r="Q79" s="37"/>
    </row>
    <row r="80" spans="2:20" s="1" customFormat="1" x14ac:dyDescent="0.25">
      <c r="B80" s="63">
        <v>9</v>
      </c>
      <c r="C80" s="17" t="s">
        <v>62</v>
      </c>
      <c r="D80" s="43">
        <v>1000239301</v>
      </c>
      <c r="E80" s="83">
        <v>44530</v>
      </c>
      <c r="F80" s="27">
        <v>19.21</v>
      </c>
      <c r="G80" s="89">
        <v>1214</v>
      </c>
      <c r="H80" s="83">
        <v>44539</v>
      </c>
      <c r="I80" s="27">
        <v>0</v>
      </c>
      <c r="J80" s="27"/>
      <c r="K80" s="27"/>
      <c r="L80" s="27">
        <v>0</v>
      </c>
      <c r="M80" s="27">
        <v>19.21</v>
      </c>
      <c r="N80" s="27"/>
      <c r="O80" s="27">
        <f t="shared" si="13"/>
        <v>0</v>
      </c>
      <c r="P80" s="27">
        <v>0</v>
      </c>
      <c r="Q80" s="37"/>
    </row>
    <row r="81" spans="2:20" s="1" customFormat="1" x14ac:dyDescent="0.25">
      <c r="B81" s="63"/>
      <c r="C81" s="17"/>
      <c r="D81" s="43">
        <v>1000239302</v>
      </c>
      <c r="E81" s="83">
        <v>44530</v>
      </c>
      <c r="F81" s="27">
        <v>38.630000000000003</v>
      </c>
      <c r="G81" s="89">
        <v>1213</v>
      </c>
      <c r="H81" s="83">
        <v>44539</v>
      </c>
      <c r="I81" s="27">
        <v>38.630000000000003</v>
      </c>
      <c r="J81" s="27"/>
      <c r="K81" s="27"/>
      <c r="L81" s="27">
        <v>38.630000000000003</v>
      </c>
      <c r="M81" s="27"/>
      <c r="N81" s="27"/>
      <c r="O81" s="27">
        <f t="shared" si="13"/>
        <v>0</v>
      </c>
      <c r="P81" s="27">
        <v>38.630000000000003</v>
      </c>
      <c r="Q81" s="37"/>
    </row>
    <row r="82" spans="2:20" s="1" customFormat="1" x14ac:dyDescent="0.25">
      <c r="B82" s="63"/>
      <c r="C82" s="17"/>
      <c r="D82" s="43">
        <v>1000239305</v>
      </c>
      <c r="E82" s="83">
        <v>44530</v>
      </c>
      <c r="F82" s="27">
        <v>577.54</v>
      </c>
      <c r="G82" s="89">
        <v>1212</v>
      </c>
      <c r="H82" s="83">
        <v>44539</v>
      </c>
      <c r="I82" s="27">
        <v>577.54</v>
      </c>
      <c r="J82" s="27"/>
      <c r="K82" s="27"/>
      <c r="L82" s="27">
        <v>577.54</v>
      </c>
      <c r="M82" s="27"/>
      <c r="N82" s="27"/>
      <c r="O82" s="27">
        <f t="shared" si="13"/>
        <v>0</v>
      </c>
      <c r="P82" s="27">
        <v>577.54</v>
      </c>
      <c r="Q82" s="37"/>
    </row>
    <row r="83" spans="2:20" s="1" customFormat="1" x14ac:dyDescent="0.25">
      <c r="B83" s="63"/>
      <c r="C83" s="17"/>
      <c r="D83" s="43">
        <v>1000239306</v>
      </c>
      <c r="E83" s="83">
        <v>44530</v>
      </c>
      <c r="F83" s="27">
        <v>577.54</v>
      </c>
      <c r="G83" s="89">
        <v>1211</v>
      </c>
      <c r="H83" s="83">
        <v>44539</v>
      </c>
      <c r="I83" s="27">
        <v>577.54</v>
      </c>
      <c r="J83" s="27"/>
      <c r="K83" s="27"/>
      <c r="L83" s="27">
        <v>577.54</v>
      </c>
      <c r="M83" s="27"/>
      <c r="N83" s="27"/>
      <c r="O83" s="27">
        <f t="shared" si="13"/>
        <v>0</v>
      </c>
      <c r="P83" s="27">
        <v>577.54</v>
      </c>
      <c r="Q83" s="37"/>
    </row>
    <row r="84" spans="2:20" s="1" customFormat="1" x14ac:dyDescent="0.25">
      <c r="B84" s="63"/>
      <c r="C84" s="17"/>
      <c r="D84" s="43">
        <v>1000239307</v>
      </c>
      <c r="E84" s="83">
        <v>44530</v>
      </c>
      <c r="F84" s="27">
        <v>358.52</v>
      </c>
      <c r="G84" s="89">
        <v>1210</v>
      </c>
      <c r="H84" s="83">
        <v>44539</v>
      </c>
      <c r="I84" s="27">
        <v>358.52</v>
      </c>
      <c r="J84" s="27"/>
      <c r="K84" s="27"/>
      <c r="L84" s="27">
        <v>358.52</v>
      </c>
      <c r="M84" s="27"/>
      <c r="N84" s="27"/>
      <c r="O84" s="27">
        <f t="shared" si="13"/>
        <v>0</v>
      </c>
      <c r="P84" s="27">
        <v>358.52</v>
      </c>
      <c r="Q84" s="37"/>
    </row>
    <row r="85" spans="2:20" s="1" customFormat="1" x14ac:dyDescent="0.25">
      <c r="B85" s="63"/>
      <c r="C85" s="17"/>
      <c r="D85" s="43">
        <v>1000239308</v>
      </c>
      <c r="E85" s="83">
        <v>44530</v>
      </c>
      <c r="F85" s="31">
        <v>431.34</v>
      </c>
      <c r="G85" s="89">
        <v>1209</v>
      </c>
      <c r="H85" s="83">
        <v>44539</v>
      </c>
      <c r="I85" s="31">
        <v>431.34</v>
      </c>
      <c r="J85" s="31"/>
      <c r="K85" s="31"/>
      <c r="L85" s="31">
        <v>431.34</v>
      </c>
      <c r="M85" s="27"/>
      <c r="N85" s="27"/>
      <c r="O85" s="27">
        <f t="shared" si="13"/>
        <v>0</v>
      </c>
      <c r="P85" s="31">
        <v>431.34</v>
      </c>
      <c r="Q85" s="37"/>
    </row>
    <row r="86" spans="2:20" s="1" customFormat="1" hidden="1" x14ac:dyDescent="0.25">
      <c r="B86" s="63"/>
      <c r="C86" s="17"/>
      <c r="D86" s="43"/>
      <c r="E86" s="83"/>
      <c r="F86" s="27"/>
      <c r="G86" s="89"/>
      <c r="H86" s="83"/>
      <c r="I86" s="27"/>
      <c r="J86" s="27"/>
      <c r="K86" s="27"/>
      <c r="L86" s="27"/>
      <c r="M86" s="27"/>
      <c r="N86" s="27"/>
      <c r="O86" s="27"/>
      <c r="P86" s="27"/>
      <c r="Q86" s="37"/>
    </row>
    <row r="87" spans="2:20" s="1" customFormat="1" hidden="1" x14ac:dyDescent="0.25">
      <c r="B87" s="118"/>
      <c r="C87" s="17"/>
      <c r="D87" s="43"/>
      <c r="E87" s="83"/>
      <c r="F87" s="27"/>
      <c r="G87" s="89"/>
      <c r="H87" s="83"/>
      <c r="I87" s="27"/>
      <c r="J87" s="27"/>
      <c r="K87" s="27"/>
      <c r="L87" s="27"/>
      <c r="M87" s="27"/>
      <c r="N87" s="27"/>
      <c r="O87" s="27"/>
      <c r="P87" s="27"/>
      <c r="Q87" s="37"/>
    </row>
    <row r="88" spans="2:20" s="1" customFormat="1" hidden="1" x14ac:dyDescent="0.25">
      <c r="B88" s="118"/>
      <c r="C88" s="17"/>
      <c r="D88" s="43"/>
      <c r="E88" s="83"/>
      <c r="F88" s="27"/>
      <c r="G88" s="89"/>
      <c r="H88" s="83"/>
      <c r="I88" s="27"/>
      <c r="J88" s="27"/>
      <c r="K88" s="27"/>
      <c r="L88" s="27"/>
      <c r="M88" s="27"/>
      <c r="N88" s="27"/>
      <c r="O88" s="27"/>
      <c r="P88" s="27"/>
      <c r="Q88" s="37"/>
    </row>
    <row r="89" spans="2:20" s="1" customFormat="1" hidden="1" x14ac:dyDescent="0.25">
      <c r="B89" s="122"/>
      <c r="C89" s="17"/>
      <c r="D89" s="43"/>
      <c r="E89" s="83"/>
      <c r="F89" s="27"/>
      <c r="G89" s="89"/>
      <c r="H89" s="83"/>
      <c r="I89" s="27"/>
      <c r="J89" s="27"/>
      <c r="K89" s="27"/>
      <c r="L89" s="27"/>
      <c r="M89" s="27"/>
      <c r="N89" s="27"/>
      <c r="O89" s="27"/>
      <c r="P89" s="27"/>
      <c r="Q89" s="37"/>
    </row>
    <row r="90" spans="2:20" s="1" customFormat="1" ht="14.25" hidden="1" customHeight="1" x14ac:dyDescent="0.25">
      <c r="B90" s="63"/>
      <c r="C90" s="17"/>
      <c r="D90" s="43"/>
      <c r="E90" s="83"/>
      <c r="F90" s="27"/>
      <c r="G90" s="89"/>
      <c r="H90" s="83"/>
      <c r="I90" s="27"/>
      <c r="J90" s="27"/>
      <c r="K90" s="27"/>
      <c r="L90" s="27"/>
      <c r="M90" s="27"/>
      <c r="N90" s="27"/>
      <c r="O90" s="27"/>
      <c r="P90" s="27"/>
      <c r="Q90" s="37"/>
    </row>
    <row r="91" spans="2:20" s="1" customFormat="1" x14ac:dyDescent="0.25">
      <c r="B91" s="18"/>
      <c r="C91" s="15" t="s">
        <v>5</v>
      </c>
      <c r="D91" s="40"/>
      <c r="E91" s="90"/>
      <c r="F91" s="28">
        <f>SUM(F77:F90)</f>
        <v>17024.370000000003</v>
      </c>
      <c r="G91" s="28"/>
      <c r="H91" s="28"/>
      <c r="I91" s="28">
        <f t="shared" ref="I91:P91" si="14">SUM(I77:I90)</f>
        <v>17005.160000000003</v>
      </c>
      <c r="J91" s="28">
        <f t="shared" si="14"/>
        <v>0</v>
      </c>
      <c r="K91" s="28">
        <f t="shared" si="14"/>
        <v>0</v>
      </c>
      <c r="L91" s="28">
        <f t="shared" si="14"/>
        <v>17005.160000000003</v>
      </c>
      <c r="M91" s="28">
        <f t="shared" si="14"/>
        <v>19.21</v>
      </c>
      <c r="N91" s="28">
        <f t="shared" si="14"/>
        <v>0</v>
      </c>
      <c r="O91" s="28">
        <f t="shared" si="14"/>
        <v>0</v>
      </c>
      <c r="P91" s="28">
        <f t="shared" si="14"/>
        <v>17005.160000000003</v>
      </c>
      <c r="Q91" s="28">
        <f>SUM(Q77:Q84)</f>
        <v>0</v>
      </c>
    </row>
    <row r="92" spans="2:20" s="1" customFormat="1" ht="15" customHeight="1" x14ac:dyDescent="0.25">
      <c r="B92" s="169">
        <v>10</v>
      </c>
      <c r="C92" s="166" t="s">
        <v>6</v>
      </c>
      <c r="D92" s="40">
        <v>172719</v>
      </c>
      <c r="E92" s="83">
        <v>44498</v>
      </c>
      <c r="F92" s="27">
        <v>1056.1600000000001</v>
      </c>
      <c r="G92" s="86">
        <v>1132</v>
      </c>
      <c r="H92" s="83">
        <v>44509</v>
      </c>
      <c r="I92" s="27">
        <v>1056.1600000000001</v>
      </c>
      <c r="J92" s="27"/>
      <c r="K92" s="27">
        <v>1056.1600000000001</v>
      </c>
      <c r="L92" s="27"/>
      <c r="M92" s="27"/>
      <c r="N92" s="27"/>
      <c r="O92" s="27">
        <f t="shared" ref="O92:O97" si="15">F92-M92-P92</f>
        <v>1056.1600000000001</v>
      </c>
      <c r="P92" s="27">
        <v>0</v>
      </c>
      <c r="Q92" s="28"/>
      <c r="R92" s="135">
        <v>886.33</v>
      </c>
      <c r="S92" s="136" t="s">
        <v>100</v>
      </c>
      <c r="T92" s="136" t="s">
        <v>96</v>
      </c>
    </row>
    <row r="93" spans="2:20" s="1" customFormat="1" x14ac:dyDescent="0.25">
      <c r="B93" s="170"/>
      <c r="C93" s="167"/>
      <c r="D93" s="40">
        <v>174347</v>
      </c>
      <c r="E93" s="83">
        <v>44498</v>
      </c>
      <c r="F93" s="27">
        <v>886.33</v>
      </c>
      <c r="G93" s="86">
        <v>1120</v>
      </c>
      <c r="H93" s="83">
        <v>44502</v>
      </c>
      <c r="I93" s="27">
        <v>886.33</v>
      </c>
      <c r="J93" s="27"/>
      <c r="K93" s="27">
        <v>886.33</v>
      </c>
      <c r="L93" s="27"/>
      <c r="M93" s="27"/>
      <c r="N93" s="27"/>
      <c r="O93" s="27">
        <f t="shared" si="15"/>
        <v>886.33</v>
      </c>
      <c r="P93" s="27">
        <v>0</v>
      </c>
      <c r="Q93" s="28"/>
      <c r="R93" s="135">
        <v>1056.1600000000001</v>
      </c>
      <c r="S93" s="136" t="s">
        <v>99</v>
      </c>
      <c r="T93" s="136" t="s">
        <v>96</v>
      </c>
    </row>
    <row r="94" spans="2:20" s="1" customFormat="1" ht="15" customHeight="1" x14ac:dyDescent="0.25">
      <c r="B94" s="170"/>
      <c r="C94" s="167"/>
      <c r="D94" s="40">
        <v>201046</v>
      </c>
      <c r="E94" s="83">
        <v>44498</v>
      </c>
      <c r="F94" s="27">
        <v>3400.01</v>
      </c>
      <c r="G94" s="86">
        <v>1182</v>
      </c>
      <c r="H94" s="83">
        <v>44512</v>
      </c>
      <c r="I94" s="27">
        <v>3400.01</v>
      </c>
      <c r="J94" s="27"/>
      <c r="K94" s="27">
        <v>3400.01</v>
      </c>
      <c r="L94" s="27"/>
      <c r="M94" s="27"/>
      <c r="N94" s="27"/>
      <c r="O94" s="27">
        <f t="shared" si="15"/>
        <v>3400.01</v>
      </c>
      <c r="P94" s="27">
        <v>0</v>
      </c>
      <c r="Q94" s="37"/>
      <c r="R94" s="135">
        <v>3400.01</v>
      </c>
      <c r="S94" s="136" t="s">
        <v>98</v>
      </c>
      <c r="T94" s="136" t="s">
        <v>96</v>
      </c>
    </row>
    <row r="95" spans="2:20" s="1" customFormat="1" ht="15" customHeight="1" x14ac:dyDescent="0.25">
      <c r="B95" s="170"/>
      <c r="C95" s="167"/>
      <c r="D95" s="40">
        <v>172718</v>
      </c>
      <c r="E95" s="83">
        <v>44498</v>
      </c>
      <c r="F95" s="27">
        <v>6336.96</v>
      </c>
      <c r="G95" s="86">
        <v>1131</v>
      </c>
      <c r="H95" s="83">
        <v>44509</v>
      </c>
      <c r="I95" s="27">
        <v>6336.96</v>
      </c>
      <c r="J95" s="27"/>
      <c r="K95" s="27">
        <v>6336.96</v>
      </c>
      <c r="L95" s="27"/>
      <c r="M95" s="27"/>
      <c r="N95" s="27"/>
      <c r="O95" s="27">
        <f t="shared" si="15"/>
        <v>6336.96</v>
      </c>
      <c r="P95" s="27">
        <v>0</v>
      </c>
      <c r="Q95" s="37"/>
      <c r="R95" s="135">
        <v>6336.96</v>
      </c>
      <c r="S95" s="136" t="s">
        <v>97</v>
      </c>
      <c r="T95" s="136" t="s">
        <v>96</v>
      </c>
    </row>
    <row r="96" spans="2:20" s="1" customFormat="1" ht="15" customHeight="1" x14ac:dyDescent="0.25">
      <c r="B96" s="170"/>
      <c r="C96" s="167"/>
      <c r="D96" s="40">
        <v>172734</v>
      </c>
      <c r="E96" s="83">
        <v>44529</v>
      </c>
      <c r="F96" s="27">
        <v>6336.96</v>
      </c>
      <c r="G96" s="86">
        <v>1208</v>
      </c>
      <c r="H96" s="83">
        <v>44538</v>
      </c>
      <c r="I96" s="27">
        <v>6336.96</v>
      </c>
      <c r="J96" s="27"/>
      <c r="K96" s="27"/>
      <c r="L96" s="27">
        <v>6336.96</v>
      </c>
      <c r="M96" s="27"/>
      <c r="N96" s="27"/>
      <c r="O96" s="27">
        <f t="shared" si="15"/>
        <v>0</v>
      </c>
      <c r="P96" s="27">
        <v>6336.96</v>
      </c>
      <c r="Q96" s="37"/>
    </row>
    <row r="97" spans="2:20" s="1" customFormat="1" ht="15" customHeight="1" x14ac:dyDescent="0.25">
      <c r="B97" s="170"/>
      <c r="C97" s="167"/>
      <c r="D97" s="40">
        <v>172733</v>
      </c>
      <c r="E97" s="83">
        <v>44529</v>
      </c>
      <c r="F97" s="27">
        <v>1056.1600000000001</v>
      </c>
      <c r="G97" s="86">
        <v>1207</v>
      </c>
      <c r="H97" s="83">
        <v>44538</v>
      </c>
      <c r="I97" s="27">
        <v>1056.1600000000001</v>
      </c>
      <c r="J97" s="27"/>
      <c r="K97" s="27"/>
      <c r="L97" s="27">
        <v>1056.1600000000001</v>
      </c>
      <c r="M97" s="27"/>
      <c r="N97" s="27"/>
      <c r="O97" s="27">
        <f t="shared" si="15"/>
        <v>0</v>
      </c>
      <c r="P97" s="27">
        <v>1056.1600000000001</v>
      </c>
      <c r="Q97" s="37"/>
    </row>
    <row r="98" spans="2:20" s="1" customFormat="1" ht="16.5" customHeight="1" x14ac:dyDescent="0.25">
      <c r="B98" s="170"/>
      <c r="C98" s="168"/>
      <c r="D98" s="40"/>
      <c r="E98" s="83"/>
      <c r="F98" s="27"/>
      <c r="G98" s="86"/>
      <c r="H98" s="83"/>
      <c r="I98" s="27"/>
      <c r="J98" s="27"/>
      <c r="K98" s="27"/>
      <c r="L98" s="27"/>
      <c r="M98" s="27"/>
      <c r="N98" s="27"/>
      <c r="O98" s="27"/>
      <c r="P98" s="27"/>
      <c r="Q98" s="37"/>
    </row>
    <row r="99" spans="2:20" s="1" customFormat="1" x14ac:dyDescent="0.25">
      <c r="B99" s="171"/>
      <c r="C99" s="131" t="s">
        <v>5</v>
      </c>
      <c r="D99" s="44"/>
      <c r="E99" s="92"/>
      <c r="F99" s="28">
        <f>SUM(F92:F98)</f>
        <v>19072.579999999998</v>
      </c>
      <c r="G99" s="28"/>
      <c r="H99" s="28"/>
      <c r="I99" s="28">
        <f t="shared" ref="I99:P99" si="16">SUM(I92:I98)</f>
        <v>19072.579999999998</v>
      </c>
      <c r="J99" s="28">
        <f t="shared" si="16"/>
        <v>0</v>
      </c>
      <c r="K99" s="28">
        <f t="shared" si="16"/>
        <v>11679.46</v>
      </c>
      <c r="L99" s="28">
        <f t="shared" si="16"/>
        <v>7393.12</v>
      </c>
      <c r="M99" s="28">
        <f t="shared" si="16"/>
        <v>0</v>
      </c>
      <c r="N99" s="28">
        <f t="shared" si="16"/>
        <v>0</v>
      </c>
      <c r="O99" s="28">
        <f t="shared" si="16"/>
        <v>11679.46</v>
      </c>
      <c r="P99" s="28">
        <f t="shared" si="16"/>
        <v>7393.12</v>
      </c>
      <c r="Q99" s="28">
        <f>SUM(Q92:Q95)</f>
        <v>0</v>
      </c>
    </row>
    <row r="100" spans="2:20" s="1" customFormat="1" ht="15" customHeight="1" x14ac:dyDescent="0.25">
      <c r="B100" s="172">
        <v>11</v>
      </c>
      <c r="C100" s="166" t="s">
        <v>139</v>
      </c>
      <c r="D100" s="125" t="s">
        <v>81</v>
      </c>
      <c r="E100" s="83">
        <v>44500</v>
      </c>
      <c r="F100" s="32">
        <v>40023.69</v>
      </c>
      <c r="G100" s="84">
        <v>1148</v>
      </c>
      <c r="H100" s="83">
        <v>44510</v>
      </c>
      <c r="I100" s="32">
        <v>39863.39</v>
      </c>
      <c r="J100" s="32"/>
      <c r="K100" s="32">
        <v>39863.39</v>
      </c>
      <c r="L100" s="32"/>
      <c r="M100" s="50">
        <v>160.30000000000001</v>
      </c>
      <c r="N100" s="32">
        <v>15932.87</v>
      </c>
      <c r="O100" s="32">
        <v>23930.52</v>
      </c>
      <c r="P100" s="32">
        <v>0</v>
      </c>
      <c r="Q100" s="37"/>
      <c r="R100" s="1">
        <v>121.83</v>
      </c>
      <c r="S100" s="1">
        <v>2144</v>
      </c>
      <c r="T100" s="134">
        <v>44500</v>
      </c>
    </row>
    <row r="101" spans="2:20" s="1" customFormat="1" x14ac:dyDescent="0.25">
      <c r="B101" s="173"/>
      <c r="C101" s="167"/>
      <c r="D101" s="125" t="s">
        <v>85</v>
      </c>
      <c r="E101" s="83">
        <v>44500</v>
      </c>
      <c r="F101" s="32">
        <v>942.55</v>
      </c>
      <c r="G101" s="84">
        <v>1153</v>
      </c>
      <c r="H101" s="83">
        <v>44510</v>
      </c>
      <c r="I101" s="32">
        <v>942.55</v>
      </c>
      <c r="J101" s="32"/>
      <c r="K101" s="32">
        <v>942.55</v>
      </c>
      <c r="L101" s="32"/>
      <c r="M101" s="50"/>
      <c r="N101" s="32"/>
      <c r="O101" s="27">
        <f t="shared" ref="O101:O114" si="17">F101-M101-P101</f>
        <v>942.55</v>
      </c>
      <c r="P101" s="32">
        <v>0</v>
      </c>
      <c r="Q101" s="37"/>
      <c r="R101" s="1">
        <v>769.44</v>
      </c>
      <c r="S101" s="1">
        <v>2147</v>
      </c>
      <c r="T101" s="134">
        <v>44500</v>
      </c>
    </row>
    <row r="102" spans="2:20" s="1" customFormat="1" x14ac:dyDescent="0.25">
      <c r="B102" s="173"/>
      <c r="C102" s="167"/>
      <c r="D102" s="125" t="s">
        <v>86</v>
      </c>
      <c r="E102" s="83">
        <v>44500</v>
      </c>
      <c r="F102" s="32">
        <v>769.44</v>
      </c>
      <c r="G102" s="84">
        <v>1139</v>
      </c>
      <c r="H102" s="83">
        <v>44509</v>
      </c>
      <c r="I102" s="32">
        <v>769.44</v>
      </c>
      <c r="J102" s="32"/>
      <c r="K102" s="32">
        <v>769.44</v>
      </c>
      <c r="L102" s="32"/>
      <c r="M102" s="50"/>
      <c r="N102" s="32"/>
      <c r="O102" s="27">
        <f t="shared" si="17"/>
        <v>769.44</v>
      </c>
      <c r="P102" s="32">
        <v>0</v>
      </c>
      <c r="Q102" s="37"/>
      <c r="R102" s="1">
        <v>153.88</v>
      </c>
      <c r="S102" s="1">
        <v>2146</v>
      </c>
      <c r="T102" s="134">
        <v>44500</v>
      </c>
    </row>
    <row r="103" spans="2:20" s="1" customFormat="1" x14ac:dyDescent="0.25">
      <c r="B103" s="173"/>
      <c r="C103" s="167"/>
      <c r="D103" s="125" t="s">
        <v>90</v>
      </c>
      <c r="E103" s="83">
        <v>44500</v>
      </c>
      <c r="F103" s="32">
        <v>153.88</v>
      </c>
      <c r="G103" s="84">
        <v>1138</v>
      </c>
      <c r="H103" s="83">
        <v>44509</v>
      </c>
      <c r="I103" s="32">
        <v>153.88</v>
      </c>
      <c r="J103" s="32"/>
      <c r="K103" s="32">
        <v>153.88</v>
      </c>
      <c r="L103" s="32"/>
      <c r="M103" s="50"/>
      <c r="N103" s="32"/>
      <c r="O103" s="27">
        <f t="shared" si="17"/>
        <v>153.88</v>
      </c>
      <c r="P103" s="32">
        <v>0</v>
      </c>
      <c r="Q103" s="37"/>
      <c r="R103" s="1">
        <v>942.55</v>
      </c>
      <c r="S103" s="1">
        <v>2142</v>
      </c>
      <c r="T103" s="134">
        <v>44500</v>
      </c>
    </row>
    <row r="104" spans="2:20" s="1" customFormat="1" x14ac:dyDescent="0.25">
      <c r="B104" s="173"/>
      <c r="C104" s="167"/>
      <c r="D104" s="125" t="s">
        <v>89</v>
      </c>
      <c r="E104" s="83">
        <v>44500</v>
      </c>
      <c r="F104" s="32">
        <v>237.25</v>
      </c>
      <c r="G104" s="84">
        <v>1135</v>
      </c>
      <c r="H104" s="83">
        <v>44509</v>
      </c>
      <c r="I104" s="32">
        <v>237.25</v>
      </c>
      <c r="J104" s="32"/>
      <c r="K104" s="32">
        <v>237.25</v>
      </c>
      <c r="L104" s="32"/>
      <c r="M104" s="50"/>
      <c r="N104" s="32"/>
      <c r="O104" s="27">
        <f t="shared" si="17"/>
        <v>237.25</v>
      </c>
      <c r="P104" s="32">
        <v>0</v>
      </c>
      <c r="Q104" s="37"/>
      <c r="R104" s="1">
        <v>237.25</v>
      </c>
      <c r="S104" s="1">
        <v>2143</v>
      </c>
      <c r="T104" s="134">
        <v>44500</v>
      </c>
    </row>
    <row r="105" spans="2:20" s="1" customFormat="1" x14ac:dyDescent="0.25">
      <c r="B105" s="173"/>
      <c r="C105" s="167"/>
      <c r="D105" s="125" t="s">
        <v>88</v>
      </c>
      <c r="E105" s="83">
        <v>44500</v>
      </c>
      <c r="F105" s="32">
        <v>121.83</v>
      </c>
      <c r="G105" s="84">
        <v>1136</v>
      </c>
      <c r="H105" s="83">
        <v>44509</v>
      </c>
      <c r="I105" s="32">
        <v>121.83</v>
      </c>
      <c r="J105" s="32"/>
      <c r="K105" s="32">
        <v>121.83</v>
      </c>
      <c r="L105" s="32"/>
      <c r="M105" s="50"/>
      <c r="N105" s="32"/>
      <c r="O105" s="27">
        <f t="shared" si="17"/>
        <v>121.83</v>
      </c>
      <c r="P105" s="32">
        <v>0</v>
      </c>
      <c r="Q105" s="37"/>
    </row>
    <row r="106" spans="2:20" s="1" customFormat="1" x14ac:dyDescent="0.25">
      <c r="B106" s="173"/>
      <c r="C106" s="167"/>
      <c r="D106" s="125" t="s">
        <v>140</v>
      </c>
      <c r="E106" s="83">
        <v>44530</v>
      </c>
      <c r="F106" s="32">
        <v>42966.81</v>
      </c>
      <c r="G106" s="84">
        <v>1204</v>
      </c>
      <c r="H106" s="83">
        <v>44538</v>
      </c>
      <c r="I106" s="32">
        <v>42960.98</v>
      </c>
      <c r="J106" s="32"/>
      <c r="K106" s="145"/>
      <c r="L106" s="32">
        <v>42960.98</v>
      </c>
      <c r="M106" s="50">
        <v>5.83</v>
      </c>
      <c r="N106" s="32"/>
      <c r="O106" s="27">
        <f t="shared" si="17"/>
        <v>0</v>
      </c>
      <c r="P106" s="32">
        <v>42960.98</v>
      </c>
      <c r="Q106" s="37"/>
    </row>
    <row r="107" spans="2:20" s="1" customFormat="1" x14ac:dyDescent="0.25">
      <c r="B107" s="173"/>
      <c r="C107" s="167"/>
      <c r="D107" s="125" t="s">
        <v>141</v>
      </c>
      <c r="E107" s="83">
        <v>44530</v>
      </c>
      <c r="F107" s="32">
        <v>3039.26</v>
      </c>
      <c r="G107" s="84">
        <v>1203</v>
      </c>
      <c r="H107" s="83">
        <v>44538</v>
      </c>
      <c r="I107" s="32">
        <v>3020.47</v>
      </c>
      <c r="J107" s="32"/>
      <c r="K107" s="32"/>
      <c r="L107" s="32">
        <v>3020.47</v>
      </c>
      <c r="M107" s="50">
        <v>18.79</v>
      </c>
      <c r="N107" s="32"/>
      <c r="O107" s="27">
        <f t="shared" si="17"/>
        <v>0</v>
      </c>
      <c r="P107" s="32">
        <v>3020.47</v>
      </c>
      <c r="Q107" s="37"/>
    </row>
    <row r="108" spans="2:20" s="1" customFormat="1" x14ac:dyDescent="0.25">
      <c r="B108" s="173"/>
      <c r="C108" s="167"/>
      <c r="D108" s="125" t="s">
        <v>142</v>
      </c>
      <c r="E108" s="83">
        <v>44530</v>
      </c>
      <c r="F108" s="32">
        <v>961.8</v>
      </c>
      <c r="G108" s="84">
        <v>1202</v>
      </c>
      <c r="H108" s="83">
        <v>44538</v>
      </c>
      <c r="I108" s="32">
        <v>961.8</v>
      </c>
      <c r="J108" s="32"/>
      <c r="K108" s="32"/>
      <c r="L108" s="32">
        <v>961.8</v>
      </c>
      <c r="M108" s="50"/>
      <c r="N108" s="32"/>
      <c r="O108" s="27">
        <f t="shared" si="17"/>
        <v>0</v>
      </c>
      <c r="P108" s="32">
        <v>961.8</v>
      </c>
      <c r="Q108" s="37"/>
    </row>
    <row r="109" spans="2:20" s="1" customFormat="1" x14ac:dyDescent="0.25">
      <c r="B109" s="173"/>
      <c r="C109" s="167"/>
      <c r="D109" s="125" t="s">
        <v>143</v>
      </c>
      <c r="E109" s="83">
        <v>44530</v>
      </c>
      <c r="F109" s="32">
        <v>532.21</v>
      </c>
      <c r="G109" s="84">
        <v>1201</v>
      </c>
      <c r="H109" s="83">
        <v>44538</v>
      </c>
      <c r="I109" s="32">
        <v>532.21</v>
      </c>
      <c r="J109" s="32"/>
      <c r="K109" s="32"/>
      <c r="L109" s="32">
        <v>532.21</v>
      </c>
      <c r="M109" s="50"/>
      <c r="N109" s="32"/>
      <c r="O109" s="27">
        <f t="shared" si="17"/>
        <v>0</v>
      </c>
      <c r="P109" s="32">
        <v>532.21</v>
      </c>
      <c r="Q109" s="37"/>
    </row>
    <row r="110" spans="2:20" s="1" customFormat="1" x14ac:dyDescent="0.25">
      <c r="B110" s="173"/>
      <c r="C110" s="167"/>
      <c r="D110" s="125" t="s">
        <v>144</v>
      </c>
      <c r="E110" s="83">
        <v>44530</v>
      </c>
      <c r="F110" s="32">
        <v>756.62</v>
      </c>
      <c r="G110" s="84">
        <v>1200</v>
      </c>
      <c r="H110" s="83">
        <v>44538</v>
      </c>
      <c r="I110" s="32">
        <v>756.62</v>
      </c>
      <c r="J110" s="32"/>
      <c r="K110" s="32"/>
      <c r="L110" s="32">
        <v>756.62</v>
      </c>
      <c r="M110" s="50"/>
      <c r="N110" s="32"/>
      <c r="O110" s="27">
        <f t="shared" si="17"/>
        <v>0</v>
      </c>
      <c r="P110" s="32">
        <v>756.62</v>
      </c>
      <c r="Q110" s="37"/>
    </row>
    <row r="111" spans="2:20" s="1" customFormat="1" x14ac:dyDescent="0.25">
      <c r="B111" s="173"/>
      <c r="C111" s="167"/>
      <c r="D111" s="125" t="s">
        <v>148</v>
      </c>
      <c r="E111" s="83">
        <v>44530</v>
      </c>
      <c r="F111" s="32">
        <v>1346.51</v>
      </c>
      <c r="G111" s="84">
        <v>1199</v>
      </c>
      <c r="H111" s="83">
        <v>44538</v>
      </c>
      <c r="I111" s="32">
        <v>1346.51</v>
      </c>
      <c r="J111" s="32"/>
      <c r="K111" s="32"/>
      <c r="L111" s="32">
        <v>1346.51</v>
      </c>
      <c r="M111" s="50"/>
      <c r="N111" s="32"/>
      <c r="O111" s="27">
        <f t="shared" si="17"/>
        <v>0</v>
      </c>
      <c r="P111" s="32">
        <v>1346.51</v>
      </c>
      <c r="Q111" s="37"/>
    </row>
    <row r="112" spans="2:20" s="1" customFormat="1" x14ac:dyDescent="0.25">
      <c r="B112" s="173"/>
      <c r="C112" s="167"/>
      <c r="D112" s="125" t="s">
        <v>145</v>
      </c>
      <c r="E112" s="83">
        <v>44530</v>
      </c>
      <c r="F112" s="32">
        <v>621.96</v>
      </c>
      <c r="G112" s="84">
        <v>1198</v>
      </c>
      <c r="H112" s="83">
        <v>44538</v>
      </c>
      <c r="I112" s="32">
        <v>621.96</v>
      </c>
      <c r="J112" s="32"/>
      <c r="K112" s="32"/>
      <c r="L112" s="32">
        <v>621.96</v>
      </c>
      <c r="M112" s="50"/>
      <c r="N112" s="32"/>
      <c r="O112" s="27">
        <f t="shared" si="17"/>
        <v>0</v>
      </c>
      <c r="P112" s="32">
        <v>621.96</v>
      </c>
      <c r="Q112" s="37"/>
    </row>
    <row r="113" spans="2:20" s="1" customFormat="1" x14ac:dyDescent="0.25">
      <c r="B113" s="173"/>
      <c r="C113" s="141"/>
      <c r="D113" s="125" t="s">
        <v>146</v>
      </c>
      <c r="E113" s="83">
        <v>44530</v>
      </c>
      <c r="F113" s="32">
        <v>294.95</v>
      </c>
      <c r="G113" s="84">
        <v>1197</v>
      </c>
      <c r="H113" s="83">
        <v>44538</v>
      </c>
      <c r="I113" s="32">
        <v>294.95</v>
      </c>
      <c r="J113" s="32"/>
      <c r="K113" s="32"/>
      <c r="L113" s="32">
        <v>294.95</v>
      </c>
      <c r="M113" s="50"/>
      <c r="N113" s="32"/>
      <c r="O113" s="27">
        <f t="shared" si="17"/>
        <v>0</v>
      </c>
      <c r="P113" s="32">
        <v>294.95</v>
      </c>
      <c r="Q113" s="37"/>
    </row>
    <row r="114" spans="2:20" s="1" customFormat="1" x14ac:dyDescent="0.25">
      <c r="B114" s="173"/>
      <c r="C114" s="141"/>
      <c r="D114" s="125" t="s">
        <v>147</v>
      </c>
      <c r="E114" s="83">
        <v>44530</v>
      </c>
      <c r="F114" s="32">
        <v>141.06</v>
      </c>
      <c r="G114" s="84">
        <v>1196</v>
      </c>
      <c r="H114" s="83">
        <v>44538</v>
      </c>
      <c r="I114" s="32">
        <v>135.37</v>
      </c>
      <c r="J114" s="32"/>
      <c r="K114" s="32"/>
      <c r="L114" s="32">
        <v>135.37</v>
      </c>
      <c r="M114" s="50">
        <v>5.69</v>
      </c>
      <c r="N114" s="32"/>
      <c r="O114" s="27">
        <f t="shared" si="17"/>
        <v>0</v>
      </c>
      <c r="P114" s="32">
        <v>135.37</v>
      </c>
      <c r="Q114" s="37"/>
    </row>
    <row r="115" spans="2:20" s="1" customFormat="1" x14ac:dyDescent="0.25">
      <c r="B115" s="171"/>
      <c r="C115" s="15" t="s">
        <v>5</v>
      </c>
      <c r="D115" s="40"/>
      <c r="E115" s="90"/>
      <c r="F115" s="28">
        <f>SUM(F100:F114)</f>
        <v>92909.82</v>
      </c>
      <c r="G115" s="28"/>
      <c r="H115" s="28"/>
      <c r="I115" s="28">
        <f t="shared" ref="I115:P115" si="18">SUM(I100:I114)</f>
        <v>92719.21</v>
      </c>
      <c r="J115" s="28">
        <f t="shared" si="18"/>
        <v>0</v>
      </c>
      <c r="K115" s="28">
        <f t="shared" si="18"/>
        <v>42088.340000000004</v>
      </c>
      <c r="L115" s="28">
        <f t="shared" si="18"/>
        <v>50630.87000000001</v>
      </c>
      <c r="M115" s="28">
        <f t="shared" si="18"/>
        <v>190.61</v>
      </c>
      <c r="N115" s="28">
        <f t="shared" si="18"/>
        <v>15932.87</v>
      </c>
      <c r="O115" s="28">
        <f t="shared" si="18"/>
        <v>26155.47</v>
      </c>
      <c r="P115" s="28">
        <f t="shared" si="18"/>
        <v>50630.87000000001</v>
      </c>
      <c r="Q115" s="93"/>
    </row>
    <row r="116" spans="2:20" s="1" customFormat="1" ht="16.5" customHeight="1" x14ac:dyDescent="0.25">
      <c r="B116" s="161">
        <v>12</v>
      </c>
      <c r="C116" s="152" t="s">
        <v>43</v>
      </c>
      <c r="D116" s="45">
        <v>61</v>
      </c>
      <c r="E116" s="83">
        <v>44500</v>
      </c>
      <c r="F116" s="30">
        <v>4214.3</v>
      </c>
      <c r="G116" s="89">
        <v>1160</v>
      </c>
      <c r="H116" s="83">
        <v>44512</v>
      </c>
      <c r="I116" s="30">
        <v>4214.3</v>
      </c>
      <c r="J116" s="30"/>
      <c r="K116" s="30">
        <v>4214.3</v>
      </c>
      <c r="L116" s="30"/>
      <c r="M116" s="45"/>
      <c r="N116" s="45"/>
      <c r="O116" s="27">
        <f>F116-M116-P116</f>
        <v>4214.3</v>
      </c>
      <c r="P116" s="30">
        <v>0</v>
      </c>
      <c r="Q116" s="37"/>
      <c r="R116" s="135">
        <v>4214.3</v>
      </c>
      <c r="S116" s="136" t="s">
        <v>118</v>
      </c>
      <c r="T116" s="136" t="s">
        <v>93</v>
      </c>
    </row>
    <row r="117" spans="2:20" s="1" customFormat="1" x14ac:dyDescent="0.25">
      <c r="B117" s="162"/>
      <c r="C117" s="153"/>
      <c r="D117" s="45">
        <v>62</v>
      </c>
      <c r="E117" s="83">
        <v>44530</v>
      </c>
      <c r="F117" s="30">
        <v>3327.97</v>
      </c>
      <c r="G117" s="89">
        <v>1220</v>
      </c>
      <c r="H117" s="83">
        <v>44539</v>
      </c>
      <c r="I117" s="30">
        <v>3327.97</v>
      </c>
      <c r="J117" s="30"/>
      <c r="K117" s="30"/>
      <c r="L117" s="30">
        <v>3327.97</v>
      </c>
      <c r="M117" s="45"/>
      <c r="N117" s="45"/>
      <c r="O117" s="27">
        <f>F117-M117-P117</f>
        <v>0</v>
      </c>
      <c r="P117" s="30">
        <v>3327.97</v>
      </c>
      <c r="Q117" s="37"/>
    </row>
    <row r="118" spans="2:20" s="1" customFormat="1" x14ac:dyDescent="0.25">
      <c r="B118" s="163"/>
      <c r="C118" s="131" t="s">
        <v>5</v>
      </c>
      <c r="D118" s="40"/>
      <c r="E118" s="90"/>
      <c r="F118" s="28">
        <f t="shared" ref="F118" si="19">SUM(F116:F117)</f>
        <v>7542.27</v>
      </c>
      <c r="G118" s="91"/>
      <c r="H118" s="28"/>
      <c r="I118" s="28">
        <f t="shared" ref="I118:O118" si="20">SUM(I116:I117)</f>
        <v>7542.27</v>
      </c>
      <c r="J118" s="28">
        <f>SUM(J116:J117)</f>
        <v>0</v>
      </c>
      <c r="K118" s="28">
        <f t="shared" si="20"/>
        <v>4214.3</v>
      </c>
      <c r="L118" s="28">
        <f t="shared" si="20"/>
        <v>3327.97</v>
      </c>
      <c r="M118" s="28">
        <f t="shared" si="20"/>
        <v>0</v>
      </c>
      <c r="N118" s="28">
        <f t="shared" si="20"/>
        <v>0</v>
      </c>
      <c r="O118" s="28">
        <f t="shared" si="20"/>
        <v>4214.3</v>
      </c>
      <c r="P118" s="28">
        <f>SUM(P116:P117)</f>
        <v>3327.97</v>
      </c>
      <c r="Q118" s="37"/>
    </row>
    <row r="119" spans="2:20" s="1" customFormat="1" ht="15.75" customHeight="1" x14ac:dyDescent="0.25">
      <c r="B119" s="161">
        <v>13</v>
      </c>
      <c r="C119" s="131" t="s">
        <v>65</v>
      </c>
      <c r="D119" s="46" t="s">
        <v>95</v>
      </c>
      <c r="E119" s="83">
        <v>44498</v>
      </c>
      <c r="F119" s="33">
        <v>2950.36</v>
      </c>
      <c r="G119" s="84">
        <v>1184</v>
      </c>
      <c r="H119" s="83">
        <v>44512</v>
      </c>
      <c r="I119" s="33">
        <v>2950.36</v>
      </c>
      <c r="J119" s="33"/>
      <c r="K119" s="33">
        <v>2950.36</v>
      </c>
      <c r="L119" s="33"/>
      <c r="M119" s="28"/>
      <c r="N119" s="28"/>
      <c r="O119" s="27">
        <f>F119-M119-P119</f>
        <v>2950.36</v>
      </c>
      <c r="P119" s="33">
        <v>0</v>
      </c>
      <c r="Q119" s="37"/>
      <c r="R119" s="135">
        <v>2950.36</v>
      </c>
      <c r="S119" s="136" t="s">
        <v>95</v>
      </c>
      <c r="T119" s="136" t="s">
        <v>96</v>
      </c>
    </row>
    <row r="120" spans="2:20" s="1" customFormat="1" x14ac:dyDescent="0.25">
      <c r="B120" s="162"/>
      <c r="C120" s="132" t="s">
        <v>66</v>
      </c>
      <c r="D120" s="46" t="s">
        <v>137</v>
      </c>
      <c r="E120" s="83">
        <v>44529</v>
      </c>
      <c r="F120" s="33">
        <v>421.81</v>
      </c>
      <c r="G120" s="84">
        <v>1226</v>
      </c>
      <c r="H120" s="83">
        <v>44540</v>
      </c>
      <c r="I120" s="33">
        <v>421.81</v>
      </c>
      <c r="J120" s="33"/>
      <c r="K120" s="33"/>
      <c r="L120" s="33">
        <v>421.81</v>
      </c>
      <c r="M120" s="28"/>
      <c r="N120" s="28"/>
      <c r="O120" s="27">
        <f>F120-M120-P120</f>
        <v>0</v>
      </c>
      <c r="P120" s="33">
        <v>421.81</v>
      </c>
      <c r="Q120" s="37"/>
    </row>
    <row r="121" spans="2:20" s="1" customFormat="1" x14ac:dyDescent="0.25">
      <c r="B121" s="163"/>
      <c r="C121" s="132" t="s">
        <v>5</v>
      </c>
      <c r="D121" s="38"/>
      <c r="E121" s="90"/>
      <c r="F121" s="28">
        <f>SUM(F119:F120)</f>
        <v>3372.17</v>
      </c>
      <c r="G121" s="91"/>
      <c r="H121" s="28"/>
      <c r="I121" s="28">
        <f t="shared" ref="I121:P121" si="21">SUM(I119:I120)</f>
        <v>3372.17</v>
      </c>
      <c r="J121" s="28">
        <f t="shared" si="21"/>
        <v>0</v>
      </c>
      <c r="K121" s="28">
        <f t="shared" si="21"/>
        <v>2950.36</v>
      </c>
      <c r="L121" s="28">
        <f t="shared" si="21"/>
        <v>421.81</v>
      </c>
      <c r="M121" s="28">
        <f t="shared" si="21"/>
        <v>0</v>
      </c>
      <c r="N121" s="28">
        <f t="shared" si="21"/>
        <v>0</v>
      </c>
      <c r="O121" s="28">
        <f t="shared" si="21"/>
        <v>2950.36</v>
      </c>
      <c r="P121" s="28">
        <f t="shared" si="21"/>
        <v>421.81</v>
      </c>
      <c r="Q121" s="37"/>
    </row>
    <row r="122" spans="2:20" s="1" customFormat="1" ht="15" customHeight="1" x14ac:dyDescent="0.25">
      <c r="B122" s="161">
        <v>14</v>
      </c>
      <c r="C122" s="152" t="s">
        <v>68</v>
      </c>
      <c r="D122" s="38">
        <v>2021078</v>
      </c>
      <c r="E122" s="83">
        <v>44511</v>
      </c>
      <c r="F122" s="33">
        <v>817.88</v>
      </c>
      <c r="G122" s="85">
        <v>1188</v>
      </c>
      <c r="H122" s="83">
        <v>44536</v>
      </c>
      <c r="I122" s="33">
        <v>817.88</v>
      </c>
      <c r="J122" s="33"/>
      <c r="K122" s="33"/>
      <c r="L122" s="33">
        <v>817.88</v>
      </c>
      <c r="M122" s="33"/>
      <c r="N122" s="28"/>
      <c r="O122" s="27">
        <f>F122-M122-P122</f>
        <v>817.88</v>
      </c>
      <c r="P122" s="33">
        <v>0</v>
      </c>
      <c r="Q122" s="37"/>
    </row>
    <row r="123" spans="2:20" s="1" customFormat="1" ht="16.5" customHeight="1" x14ac:dyDescent="0.25">
      <c r="B123" s="162"/>
      <c r="C123" s="158"/>
      <c r="D123" s="38">
        <v>2021080</v>
      </c>
      <c r="E123" s="83">
        <v>44512</v>
      </c>
      <c r="F123" s="33">
        <v>333.84</v>
      </c>
      <c r="G123" s="85">
        <v>1187</v>
      </c>
      <c r="H123" s="83">
        <v>44536</v>
      </c>
      <c r="I123" s="33">
        <v>333.84</v>
      </c>
      <c r="J123" s="33"/>
      <c r="K123" s="33"/>
      <c r="L123" s="33">
        <v>333.84</v>
      </c>
      <c r="M123" s="28"/>
      <c r="N123" s="28"/>
      <c r="O123" s="27">
        <f>F123-M123-P123</f>
        <v>333.84</v>
      </c>
      <c r="P123" s="33">
        <v>0</v>
      </c>
      <c r="Q123" s="37"/>
    </row>
    <row r="124" spans="2:20" s="1" customFormat="1" ht="16.5" customHeight="1" x14ac:dyDescent="0.25">
      <c r="B124" s="162"/>
      <c r="C124" s="153"/>
      <c r="D124" s="38">
        <v>2021081</v>
      </c>
      <c r="E124" s="83">
        <v>44512</v>
      </c>
      <c r="F124" s="33">
        <v>422.66</v>
      </c>
      <c r="G124" s="85">
        <v>1186</v>
      </c>
      <c r="H124" s="83">
        <v>44536</v>
      </c>
      <c r="I124" s="33">
        <v>422.66</v>
      </c>
      <c r="J124" s="33"/>
      <c r="K124" s="33"/>
      <c r="L124" s="33">
        <v>422.66</v>
      </c>
      <c r="M124" s="28"/>
      <c r="N124" s="28"/>
      <c r="O124" s="27">
        <f>F124-M124-P124</f>
        <v>422.66</v>
      </c>
      <c r="P124" s="33">
        <v>0</v>
      </c>
      <c r="Q124" s="37"/>
    </row>
    <row r="125" spans="2:20" s="1" customFormat="1" x14ac:dyDescent="0.25">
      <c r="B125" s="163"/>
      <c r="C125" s="15" t="s">
        <v>5</v>
      </c>
      <c r="D125" s="38"/>
      <c r="E125" s="90"/>
      <c r="F125" s="28">
        <f>SUM(F122:F124)</f>
        <v>1574.38</v>
      </c>
      <c r="G125" s="28"/>
      <c r="H125" s="28"/>
      <c r="I125" s="28">
        <f t="shared" ref="I125:P125" si="22">SUM(I122:I124)</f>
        <v>1574.38</v>
      </c>
      <c r="J125" s="28">
        <f t="shared" si="22"/>
        <v>0</v>
      </c>
      <c r="K125" s="28">
        <f t="shared" si="22"/>
        <v>0</v>
      </c>
      <c r="L125" s="28">
        <f t="shared" si="22"/>
        <v>1574.38</v>
      </c>
      <c r="M125" s="28">
        <f t="shared" si="22"/>
        <v>0</v>
      </c>
      <c r="N125" s="28">
        <f t="shared" si="22"/>
        <v>0</v>
      </c>
      <c r="O125" s="28">
        <f t="shared" si="22"/>
        <v>1574.38</v>
      </c>
      <c r="P125" s="28">
        <f t="shared" si="22"/>
        <v>0</v>
      </c>
      <c r="Q125" s="37"/>
    </row>
    <row r="126" spans="2:20" s="1" customFormat="1" ht="15" customHeight="1" x14ac:dyDescent="0.25">
      <c r="B126" s="161">
        <v>15</v>
      </c>
      <c r="C126" s="131" t="s">
        <v>69</v>
      </c>
      <c r="D126" s="38">
        <v>3175</v>
      </c>
      <c r="E126" s="83">
        <v>44518</v>
      </c>
      <c r="F126" s="27">
        <v>4991.67</v>
      </c>
      <c r="G126" s="84">
        <v>1193</v>
      </c>
      <c r="H126" s="83">
        <v>44537</v>
      </c>
      <c r="I126" s="27">
        <v>4991.67</v>
      </c>
      <c r="J126" s="27"/>
      <c r="K126" s="27"/>
      <c r="L126" s="27">
        <v>4991.67</v>
      </c>
      <c r="M126" s="27"/>
      <c r="N126" s="45"/>
      <c r="O126" s="7">
        <f>F126-M126-P126</f>
        <v>0</v>
      </c>
      <c r="P126" s="27">
        <v>4991.67</v>
      </c>
      <c r="Q126" s="37"/>
    </row>
    <row r="127" spans="2:20" s="1" customFormat="1" x14ac:dyDescent="0.25">
      <c r="B127" s="163"/>
      <c r="C127" s="15" t="s">
        <v>5</v>
      </c>
      <c r="D127" s="38"/>
      <c r="E127" s="94"/>
      <c r="F127" s="28">
        <f>SUM(F126:F126)</f>
        <v>4991.67</v>
      </c>
      <c r="G127" s="28"/>
      <c r="H127" s="28"/>
      <c r="I127" s="28">
        <f t="shared" ref="I127:P127" si="23">SUM(I126:I126)</f>
        <v>4991.67</v>
      </c>
      <c r="J127" s="28">
        <f t="shared" si="23"/>
        <v>0</v>
      </c>
      <c r="K127" s="28">
        <f t="shared" si="23"/>
        <v>0</v>
      </c>
      <c r="L127" s="28">
        <f t="shared" si="23"/>
        <v>4991.67</v>
      </c>
      <c r="M127" s="28">
        <f t="shared" si="23"/>
        <v>0</v>
      </c>
      <c r="N127" s="28">
        <f t="shared" si="23"/>
        <v>0</v>
      </c>
      <c r="O127" s="28">
        <f t="shared" si="23"/>
        <v>0</v>
      </c>
      <c r="P127" s="28">
        <f t="shared" si="23"/>
        <v>4991.67</v>
      </c>
      <c r="Q127" s="37"/>
    </row>
    <row r="128" spans="2:20" s="1" customFormat="1" hidden="1" x14ac:dyDescent="0.25">
      <c r="B128" s="161">
        <v>13</v>
      </c>
      <c r="C128" s="131" t="s">
        <v>26</v>
      </c>
      <c r="D128" s="38"/>
      <c r="E128" s="83"/>
      <c r="F128" s="33"/>
      <c r="G128" s="86"/>
      <c r="H128" s="83"/>
      <c r="I128" s="33"/>
      <c r="J128" s="33"/>
      <c r="K128" s="33"/>
      <c r="L128" s="33"/>
      <c r="M128" s="33"/>
      <c r="N128" s="33"/>
      <c r="O128" s="7">
        <f>F128-M128-P128</f>
        <v>0</v>
      </c>
      <c r="P128" s="33">
        <v>0</v>
      </c>
      <c r="Q128" s="37"/>
    </row>
    <row r="129" spans="2:20" s="1" customFormat="1" hidden="1" x14ac:dyDescent="0.25">
      <c r="B129" s="163"/>
      <c r="C129" s="131" t="s">
        <v>5</v>
      </c>
      <c r="D129" s="38"/>
      <c r="E129" s="94"/>
      <c r="F129" s="28">
        <f>SUM(F128:F128)</f>
        <v>0</v>
      </c>
      <c r="G129" s="91"/>
      <c r="H129" s="28"/>
      <c r="I129" s="28">
        <f t="shared" ref="I129:P129" si="24">SUM(I128:I128)</f>
        <v>0</v>
      </c>
      <c r="J129" s="28">
        <f t="shared" si="24"/>
        <v>0</v>
      </c>
      <c r="K129" s="28">
        <f t="shared" si="24"/>
        <v>0</v>
      </c>
      <c r="L129" s="28"/>
      <c r="M129" s="28">
        <f t="shared" si="24"/>
        <v>0</v>
      </c>
      <c r="N129" s="28">
        <f t="shared" si="24"/>
        <v>0</v>
      </c>
      <c r="O129" s="28">
        <f t="shared" si="24"/>
        <v>0</v>
      </c>
      <c r="P129" s="28">
        <f t="shared" si="24"/>
        <v>0</v>
      </c>
      <c r="Q129" s="37"/>
    </row>
    <row r="130" spans="2:20" s="1" customFormat="1" ht="15.75" customHeight="1" x14ac:dyDescent="0.25">
      <c r="B130" s="161">
        <v>16</v>
      </c>
      <c r="C130" s="154" t="s">
        <v>42</v>
      </c>
      <c r="D130" s="47">
        <v>1776</v>
      </c>
      <c r="E130" s="83">
        <v>44500</v>
      </c>
      <c r="F130" s="33">
        <v>1538.88</v>
      </c>
      <c r="G130" s="84">
        <v>1155</v>
      </c>
      <c r="H130" s="83">
        <v>44511</v>
      </c>
      <c r="I130" s="33">
        <v>1538.88</v>
      </c>
      <c r="J130" s="33"/>
      <c r="K130" s="33">
        <v>1538.88</v>
      </c>
      <c r="L130" s="33"/>
      <c r="M130" s="33"/>
      <c r="N130" s="33"/>
      <c r="O130" s="7">
        <f>F130-M130-P130</f>
        <v>1538.88</v>
      </c>
      <c r="P130" s="33">
        <v>0</v>
      </c>
      <c r="Q130" s="37"/>
    </row>
    <row r="131" spans="2:20" s="1" customFormat="1" ht="15.75" customHeight="1" x14ac:dyDescent="0.25">
      <c r="B131" s="162"/>
      <c r="C131" s="155"/>
      <c r="D131" s="47">
        <v>1903</v>
      </c>
      <c r="E131" s="83">
        <v>44530</v>
      </c>
      <c r="F131" s="33">
        <v>1346.52</v>
      </c>
      <c r="G131" s="84">
        <v>1219</v>
      </c>
      <c r="H131" s="83">
        <v>44539</v>
      </c>
      <c r="I131" s="33">
        <v>1346.52</v>
      </c>
      <c r="J131" s="33"/>
      <c r="K131" s="33"/>
      <c r="L131" s="33">
        <v>1346.52</v>
      </c>
      <c r="M131" s="33"/>
      <c r="N131" s="33"/>
      <c r="O131" s="7">
        <f>F131-M131-P131</f>
        <v>0</v>
      </c>
      <c r="P131" s="33">
        <v>1346.52</v>
      </c>
      <c r="Q131" s="37"/>
    </row>
    <row r="132" spans="2:20" s="1" customFormat="1" ht="15.75" customHeight="1" x14ac:dyDescent="0.25">
      <c r="B132" s="163"/>
      <c r="C132" s="121" t="s">
        <v>5</v>
      </c>
      <c r="D132" s="47"/>
      <c r="E132" s="83"/>
      <c r="F132" s="28">
        <f>SUM(F130:F131)</f>
        <v>2885.4</v>
      </c>
      <c r="G132" s="95"/>
      <c r="H132" s="96"/>
      <c r="I132" s="28">
        <f t="shared" ref="I132:P132" si="25">SUM(I130:I131)</f>
        <v>2885.4</v>
      </c>
      <c r="J132" s="28">
        <f t="shared" si="25"/>
        <v>0</v>
      </c>
      <c r="K132" s="28">
        <f t="shared" si="25"/>
        <v>1538.88</v>
      </c>
      <c r="L132" s="28">
        <f t="shared" si="25"/>
        <v>1346.52</v>
      </c>
      <c r="M132" s="28">
        <f t="shared" si="25"/>
        <v>0</v>
      </c>
      <c r="N132" s="28">
        <f t="shared" si="25"/>
        <v>0</v>
      </c>
      <c r="O132" s="28">
        <f t="shared" si="25"/>
        <v>1538.88</v>
      </c>
      <c r="P132" s="28">
        <f t="shared" si="25"/>
        <v>1346.52</v>
      </c>
      <c r="Q132" s="37"/>
    </row>
    <row r="133" spans="2:20" s="1" customFormat="1" x14ac:dyDescent="0.25">
      <c r="B133" s="161">
        <v>17</v>
      </c>
      <c r="C133" s="156" t="s">
        <v>21</v>
      </c>
      <c r="D133" s="48" t="s">
        <v>82</v>
      </c>
      <c r="E133" s="83">
        <v>44498</v>
      </c>
      <c r="F133" s="30">
        <v>3705.52</v>
      </c>
      <c r="G133" s="89">
        <v>1179</v>
      </c>
      <c r="H133" s="83">
        <v>44512</v>
      </c>
      <c r="I133" s="30">
        <v>3705.52</v>
      </c>
      <c r="J133" s="30"/>
      <c r="K133" s="30">
        <v>3705.52</v>
      </c>
      <c r="L133" s="30"/>
      <c r="M133" s="33"/>
      <c r="N133" s="33"/>
      <c r="O133" s="7">
        <f>F133-M133-P133</f>
        <v>3705.52</v>
      </c>
      <c r="P133" s="30">
        <v>0</v>
      </c>
      <c r="Q133" s="97"/>
      <c r="R133" s="135">
        <v>3705.52</v>
      </c>
      <c r="S133" s="136" t="s">
        <v>106</v>
      </c>
      <c r="T133" s="136" t="s">
        <v>96</v>
      </c>
    </row>
    <row r="134" spans="2:20" s="1" customFormat="1" x14ac:dyDescent="0.25">
      <c r="B134" s="162"/>
      <c r="C134" s="157"/>
      <c r="D134" s="48" t="s">
        <v>134</v>
      </c>
      <c r="E134" s="83">
        <v>44529</v>
      </c>
      <c r="F134" s="30">
        <v>3890.8</v>
      </c>
      <c r="G134" s="89">
        <v>1233</v>
      </c>
      <c r="H134" s="83">
        <v>44540</v>
      </c>
      <c r="I134" s="30">
        <v>3890.8</v>
      </c>
      <c r="J134" s="30"/>
      <c r="K134" s="30"/>
      <c r="L134" s="30">
        <v>3890.8</v>
      </c>
      <c r="M134" s="33"/>
      <c r="N134" s="33"/>
      <c r="O134" s="7">
        <f>F134-M134-P134</f>
        <v>0</v>
      </c>
      <c r="P134" s="30">
        <v>3890.8</v>
      </c>
      <c r="Q134" s="97"/>
    </row>
    <row r="135" spans="2:20" s="1" customFormat="1" x14ac:dyDescent="0.25">
      <c r="B135" s="163"/>
      <c r="C135" s="21" t="s">
        <v>5</v>
      </c>
      <c r="D135" s="38"/>
      <c r="E135" s="94"/>
      <c r="F135" s="28">
        <f>SUM(F133:F134)</f>
        <v>7596.32</v>
      </c>
      <c r="G135" s="91"/>
      <c r="H135" s="28"/>
      <c r="I135" s="28">
        <f t="shared" ref="I135:P135" si="26">SUM(I133:I134)</f>
        <v>7596.32</v>
      </c>
      <c r="J135" s="28">
        <f t="shared" si="26"/>
        <v>0</v>
      </c>
      <c r="K135" s="28">
        <f t="shared" si="26"/>
        <v>3705.52</v>
      </c>
      <c r="L135" s="28">
        <f t="shared" si="26"/>
        <v>3890.8</v>
      </c>
      <c r="M135" s="28">
        <f t="shared" si="26"/>
        <v>0</v>
      </c>
      <c r="N135" s="28">
        <f t="shared" si="26"/>
        <v>0</v>
      </c>
      <c r="O135" s="28">
        <f t="shared" si="26"/>
        <v>3705.52</v>
      </c>
      <c r="P135" s="28">
        <f t="shared" si="26"/>
        <v>3890.8</v>
      </c>
      <c r="Q135" s="37"/>
    </row>
    <row r="136" spans="2:20" s="1" customFormat="1" x14ac:dyDescent="0.25">
      <c r="B136" s="161">
        <v>18</v>
      </c>
      <c r="C136" s="131" t="s">
        <v>35</v>
      </c>
      <c r="D136" s="38">
        <v>1752</v>
      </c>
      <c r="E136" s="83">
        <v>44530</v>
      </c>
      <c r="F136" s="33">
        <v>326.35000000000002</v>
      </c>
      <c r="G136" s="89">
        <v>1229</v>
      </c>
      <c r="H136" s="83">
        <v>44540</v>
      </c>
      <c r="I136" s="33">
        <v>326.35000000000002</v>
      </c>
      <c r="J136" s="33"/>
      <c r="K136" s="33"/>
      <c r="L136" s="33">
        <v>326.35000000000002</v>
      </c>
      <c r="M136" s="33"/>
      <c r="N136" s="33"/>
      <c r="O136" s="7">
        <f>F136-M136-P136</f>
        <v>0</v>
      </c>
      <c r="P136" s="33">
        <v>326.35000000000002</v>
      </c>
      <c r="Q136" s="37"/>
    </row>
    <row r="137" spans="2:20" s="1" customFormat="1" x14ac:dyDescent="0.25">
      <c r="B137" s="163"/>
      <c r="C137" s="15" t="s">
        <v>5</v>
      </c>
      <c r="D137" s="38"/>
      <c r="E137" s="94"/>
      <c r="F137" s="28">
        <f>SUM(F136:F136)</f>
        <v>326.35000000000002</v>
      </c>
      <c r="G137" s="28"/>
      <c r="H137" s="28"/>
      <c r="I137" s="28">
        <f t="shared" ref="I137:P137" si="27">SUM(I136:I136)</f>
        <v>326.35000000000002</v>
      </c>
      <c r="J137" s="28">
        <f t="shared" si="27"/>
        <v>0</v>
      </c>
      <c r="K137" s="28">
        <f t="shared" si="27"/>
        <v>0</v>
      </c>
      <c r="L137" s="28">
        <f t="shared" si="27"/>
        <v>326.35000000000002</v>
      </c>
      <c r="M137" s="28">
        <f t="shared" si="27"/>
        <v>0</v>
      </c>
      <c r="N137" s="28">
        <f t="shared" si="27"/>
        <v>0</v>
      </c>
      <c r="O137" s="28">
        <f t="shared" si="27"/>
        <v>0</v>
      </c>
      <c r="P137" s="28">
        <f t="shared" si="27"/>
        <v>326.35000000000002</v>
      </c>
      <c r="Q137" s="37"/>
    </row>
    <row r="138" spans="2:20" s="1" customFormat="1" ht="18" hidden="1" customHeight="1" x14ac:dyDescent="0.25">
      <c r="B138" s="161">
        <v>16</v>
      </c>
      <c r="C138" s="131" t="s">
        <v>32</v>
      </c>
      <c r="D138" s="38"/>
      <c r="E138" s="83"/>
      <c r="F138" s="33"/>
      <c r="G138" s="84"/>
      <c r="H138" s="83"/>
      <c r="I138" s="33"/>
      <c r="J138" s="33"/>
      <c r="K138" s="33"/>
      <c r="L138" s="33"/>
      <c r="M138" s="28"/>
      <c r="N138" s="28"/>
      <c r="O138" s="7">
        <f>F138-M138-P138</f>
        <v>0</v>
      </c>
      <c r="P138" s="33">
        <v>0</v>
      </c>
      <c r="Q138" s="37"/>
    </row>
    <row r="139" spans="2:20" s="1" customFormat="1" ht="15" hidden="1" customHeight="1" x14ac:dyDescent="0.25">
      <c r="B139" s="163"/>
      <c r="C139" s="15" t="s">
        <v>5</v>
      </c>
      <c r="D139" s="38"/>
      <c r="E139" s="94"/>
      <c r="F139" s="28">
        <f>SUM(F138:F138)</f>
        <v>0</v>
      </c>
      <c r="G139" s="91"/>
      <c r="H139" s="28"/>
      <c r="I139" s="28">
        <f t="shared" ref="I139:P139" si="28">SUM(I138:I138)</f>
        <v>0</v>
      </c>
      <c r="J139" s="28">
        <f t="shared" si="28"/>
        <v>0</v>
      </c>
      <c r="K139" s="28">
        <f t="shared" si="28"/>
        <v>0</v>
      </c>
      <c r="L139" s="28"/>
      <c r="M139" s="28">
        <f t="shared" si="28"/>
        <v>0</v>
      </c>
      <c r="N139" s="28">
        <f t="shared" si="28"/>
        <v>0</v>
      </c>
      <c r="O139" s="28">
        <f t="shared" si="28"/>
        <v>0</v>
      </c>
      <c r="P139" s="28">
        <f t="shared" si="28"/>
        <v>0</v>
      </c>
      <c r="Q139" s="37"/>
    </row>
    <row r="140" spans="2:20" s="1" customFormat="1" x14ac:dyDescent="0.25">
      <c r="B140" s="161">
        <v>19</v>
      </c>
      <c r="C140" s="152" t="s">
        <v>22</v>
      </c>
      <c r="D140" s="49" t="s">
        <v>87</v>
      </c>
      <c r="E140" s="83">
        <v>44499</v>
      </c>
      <c r="F140" s="33">
        <v>263.5</v>
      </c>
      <c r="G140" s="84">
        <v>1130</v>
      </c>
      <c r="H140" s="83">
        <v>44509</v>
      </c>
      <c r="I140" s="33">
        <v>263.5</v>
      </c>
      <c r="J140" s="33"/>
      <c r="K140" s="33">
        <v>263.5</v>
      </c>
      <c r="L140" s="33"/>
      <c r="M140" s="28"/>
      <c r="N140" s="28"/>
      <c r="O140" s="7">
        <f>F140-M140-P140</f>
        <v>263.5</v>
      </c>
      <c r="P140" s="33">
        <v>0</v>
      </c>
      <c r="Q140" s="37"/>
      <c r="R140" s="135">
        <v>263.5</v>
      </c>
      <c r="S140" s="136" t="s">
        <v>123</v>
      </c>
      <c r="T140" s="136" t="s">
        <v>122</v>
      </c>
    </row>
    <row r="141" spans="2:20" s="1" customFormat="1" x14ac:dyDescent="0.25">
      <c r="B141" s="162"/>
      <c r="C141" s="158"/>
      <c r="D141" s="49" t="s">
        <v>138</v>
      </c>
      <c r="E141" s="83">
        <v>44530</v>
      </c>
      <c r="F141" s="33">
        <v>263.5</v>
      </c>
      <c r="G141" s="84">
        <v>1218</v>
      </c>
      <c r="H141" s="83">
        <v>44539</v>
      </c>
      <c r="I141" s="33">
        <v>263.5</v>
      </c>
      <c r="J141" s="33"/>
      <c r="K141" s="33"/>
      <c r="L141" s="33">
        <v>263.5</v>
      </c>
      <c r="M141" s="28"/>
      <c r="N141" s="28"/>
      <c r="O141" s="7">
        <f>F141-M141-P141</f>
        <v>0</v>
      </c>
      <c r="P141" s="33">
        <v>263.5</v>
      </c>
      <c r="Q141" s="37"/>
    </row>
    <row r="142" spans="2:20" s="1" customFormat="1" hidden="1" x14ac:dyDescent="0.25">
      <c r="B142" s="162"/>
      <c r="C142" s="153"/>
      <c r="D142" s="49"/>
      <c r="E142" s="83"/>
      <c r="F142" s="33"/>
      <c r="G142" s="89"/>
      <c r="H142" s="83"/>
      <c r="I142" s="33"/>
      <c r="J142" s="33"/>
      <c r="K142" s="33"/>
      <c r="L142" s="33"/>
      <c r="M142" s="28"/>
      <c r="N142" s="28"/>
      <c r="O142" s="7"/>
      <c r="P142" s="33"/>
      <c r="Q142" s="37"/>
    </row>
    <row r="143" spans="2:20" s="1" customFormat="1" x14ac:dyDescent="0.25">
      <c r="B143" s="163"/>
      <c r="C143" s="15" t="s">
        <v>5</v>
      </c>
      <c r="D143" s="38"/>
      <c r="E143" s="94"/>
      <c r="F143" s="28">
        <f>SUM(F140:F142)</f>
        <v>527</v>
      </c>
      <c r="G143" s="28"/>
      <c r="H143" s="28"/>
      <c r="I143" s="28">
        <f t="shared" ref="I143:P143" si="29">SUM(I140:I142)</f>
        <v>527</v>
      </c>
      <c r="J143" s="28">
        <f t="shared" si="29"/>
        <v>0</v>
      </c>
      <c r="K143" s="28">
        <f t="shared" si="29"/>
        <v>263.5</v>
      </c>
      <c r="L143" s="28">
        <f t="shared" si="29"/>
        <v>263.5</v>
      </c>
      <c r="M143" s="28">
        <f t="shared" si="29"/>
        <v>0</v>
      </c>
      <c r="N143" s="28">
        <f t="shared" si="29"/>
        <v>0</v>
      </c>
      <c r="O143" s="28">
        <f t="shared" si="29"/>
        <v>263.5</v>
      </c>
      <c r="P143" s="28">
        <f t="shared" si="29"/>
        <v>263.5</v>
      </c>
      <c r="Q143" s="37"/>
    </row>
    <row r="144" spans="2:20" s="1" customFormat="1" ht="17.25" hidden="1" customHeight="1" x14ac:dyDescent="0.25">
      <c r="B144" s="161">
        <v>16</v>
      </c>
      <c r="C144" s="152" t="s">
        <v>72</v>
      </c>
      <c r="D144" s="38"/>
      <c r="E144" s="83"/>
      <c r="F144" s="29"/>
      <c r="G144" s="100"/>
      <c r="H144" s="83"/>
      <c r="I144" s="29"/>
      <c r="J144" s="29"/>
      <c r="K144" s="29"/>
      <c r="L144" s="29"/>
      <c r="M144" s="28"/>
      <c r="N144" s="28"/>
      <c r="O144" s="7"/>
      <c r="P144" s="29">
        <v>0</v>
      </c>
      <c r="Q144" s="37"/>
    </row>
    <row r="145" spans="2:20" s="1" customFormat="1" ht="15" hidden="1" customHeight="1" x14ac:dyDescent="0.25">
      <c r="B145" s="162"/>
      <c r="C145" s="158"/>
      <c r="D145" s="38"/>
      <c r="E145" s="83"/>
      <c r="F145" s="29"/>
      <c r="G145" s="89"/>
      <c r="H145" s="83"/>
      <c r="I145" s="29"/>
      <c r="J145" s="29"/>
      <c r="K145" s="29"/>
      <c r="L145" s="29"/>
      <c r="M145" s="28"/>
      <c r="N145" s="28"/>
      <c r="O145" s="7"/>
      <c r="P145" s="29">
        <v>0</v>
      </c>
      <c r="Q145" s="37"/>
    </row>
    <row r="146" spans="2:20" s="1" customFormat="1" ht="15" hidden="1" customHeight="1" x14ac:dyDescent="0.25">
      <c r="B146" s="162"/>
      <c r="C146" s="153"/>
      <c r="D146" s="38"/>
      <c r="E146" s="83"/>
      <c r="F146" s="29"/>
      <c r="G146" s="89"/>
      <c r="H146" s="83"/>
      <c r="I146" s="29"/>
      <c r="J146" s="29"/>
      <c r="K146" s="29"/>
      <c r="L146" s="29"/>
      <c r="M146" s="28"/>
      <c r="N146" s="28"/>
      <c r="O146" s="7">
        <f>F146-M146-P146</f>
        <v>0</v>
      </c>
      <c r="P146" s="29"/>
      <c r="Q146" s="37"/>
    </row>
    <row r="147" spans="2:20" s="1" customFormat="1" hidden="1" x14ac:dyDescent="0.25">
      <c r="B147" s="163"/>
      <c r="C147" s="15" t="s">
        <v>5</v>
      </c>
      <c r="D147" s="38"/>
      <c r="E147" s="94"/>
      <c r="F147" s="28">
        <f>SUM(F144:F146)</f>
        <v>0</v>
      </c>
      <c r="G147" s="91"/>
      <c r="H147" s="28"/>
      <c r="I147" s="28">
        <f t="shared" ref="I147:P147" si="30">SUM(I144:I146)</f>
        <v>0</v>
      </c>
      <c r="J147" s="28">
        <f t="shared" si="30"/>
        <v>0</v>
      </c>
      <c r="K147" s="28">
        <f t="shared" si="30"/>
        <v>0</v>
      </c>
      <c r="L147" s="28"/>
      <c r="M147" s="28">
        <f t="shared" si="30"/>
        <v>0</v>
      </c>
      <c r="N147" s="28">
        <f t="shared" si="30"/>
        <v>0</v>
      </c>
      <c r="O147" s="28">
        <f t="shared" si="30"/>
        <v>0</v>
      </c>
      <c r="P147" s="28">
        <f t="shared" si="30"/>
        <v>0</v>
      </c>
      <c r="Q147" s="37"/>
    </row>
    <row r="148" spans="2:20" s="1" customFormat="1" ht="16.5" customHeight="1" x14ac:dyDescent="0.25">
      <c r="B148" s="161">
        <v>20</v>
      </c>
      <c r="C148" s="159" t="s">
        <v>31</v>
      </c>
      <c r="D148" s="38">
        <v>655</v>
      </c>
      <c r="E148" s="83">
        <v>44500</v>
      </c>
      <c r="F148" s="33">
        <v>2112.3200000000002</v>
      </c>
      <c r="G148" s="84">
        <v>1180</v>
      </c>
      <c r="H148" s="83">
        <v>44512</v>
      </c>
      <c r="I148" s="33">
        <v>2112.3200000000002</v>
      </c>
      <c r="J148" s="33"/>
      <c r="K148" s="33">
        <v>2112.3200000000002</v>
      </c>
      <c r="L148" s="33"/>
      <c r="M148" s="28"/>
      <c r="N148" s="28"/>
      <c r="O148" s="7">
        <f>F148-M148-P148</f>
        <v>2112.3200000000002</v>
      </c>
      <c r="P148" s="33">
        <v>0</v>
      </c>
      <c r="Q148" s="37"/>
      <c r="R148" s="135">
        <v>2112.3200000000002</v>
      </c>
      <c r="S148" s="136" t="s">
        <v>127</v>
      </c>
      <c r="T148" s="136" t="s">
        <v>93</v>
      </c>
    </row>
    <row r="149" spans="2:20" s="1" customFormat="1" ht="16.5" customHeight="1" x14ac:dyDescent="0.25">
      <c r="B149" s="162"/>
      <c r="C149" s="160"/>
      <c r="D149" s="38">
        <v>676</v>
      </c>
      <c r="E149" s="83">
        <v>44530</v>
      </c>
      <c r="F149" s="33">
        <v>2112.3200000000002</v>
      </c>
      <c r="G149" s="84">
        <v>1225</v>
      </c>
      <c r="H149" s="83">
        <v>44540</v>
      </c>
      <c r="I149" s="33">
        <v>2112.3200000000002</v>
      </c>
      <c r="J149" s="33"/>
      <c r="K149" s="33"/>
      <c r="L149" s="33">
        <v>2112.3200000000002</v>
      </c>
      <c r="M149" s="28"/>
      <c r="N149" s="28"/>
      <c r="O149" s="7">
        <f>F149-M149-P149</f>
        <v>0</v>
      </c>
      <c r="P149" s="33">
        <v>2112.3200000000002</v>
      </c>
      <c r="Q149" s="37"/>
    </row>
    <row r="150" spans="2:20" s="1" customFormat="1" x14ac:dyDescent="0.25">
      <c r="B150" s="163"/>
      <c r="C150" s="15" t="s">
        <v>5</v>
      </c>
      <c r="D150" s="38" t="s">
        <v>67</v>
      </c>
      <c r="E150" s="94"/>
      <c r="F150" s="28">
        <f>SUM(F148:F149)</f>
        <v>4224.6400000000003</v>
      </c>
      <c r="G150" s="28"/>
      <c r="H150" s="28"/>
      <c r="I150" s="28">
        <f t="shared" ref="I150:P150" si="31">SUM(I148:I149)</f>
        <v>4224.6400000000003</v>
      </c>
      <c r="J150" s="28">
        <f t="shared" si="31"/>
        <v>0</v>
      </c>
      <c r="K150" s="28">
        <f t="shared" si="31"/>
        <v>2112.3200000000002</v>
      </c>
      <c r="L150" s="28">
        <f t="shared" si="31"/>
        <v>2112.3200000000002</v>
      </c>
      <c r="M150" s="28">
        <f t="shared" si="31"/>
        <v>0</v>
      </c>
      <c r="N150" s="28">
        <f t="shared" si="31"/>
        <v>0</v>
      </c>
      <c r="O150" s="28">
        <f t="shared" si="31"/>
        <v>2112.3200000000002</v>
      </c>
      <c r="P150" s="28">
        <f t="shared" si="31"/>
        <v>2112.3200000000002</v>
      </c>
      <c r="Q150" s="28"/>
    </row>
    <row r="151" spans="2:20" s="1" customFormat="1" x14ac:dyDescent="0.25">
      <c r="B151" s="161">
        <v>21</v>
      </c>
      <c r="C151" s="152" t="s">
        <v>39</v>
      </c>
      <c r="D151" s="49" t="s">
        <v>83</v>
      </c>
      <c r="E151" s="83">
        <v>44498</v>
      </c>
      <c r="F151" s="7">
        <v>14599.66</v>
      </c>
      <c r="G151" s="89">
        <v>1178</v>
      </c>
      <c r="H151" s="83">
        <v>44512</v>
      </c>
      <c r="I151" s="7">
        <v>14599.66</v>
      </c>
      <c r="J151" s="7"/>
      <c r="K151" s="7">
        <v>14599.66</v>
      </c>
      <c r="L151" s="7"/>
      <c r="M151" s="38"/>
      <c r="N151" s="38"/>
      <c r="O151" s="7">
        <f>F151-M151-P151</f>
        <v>14599.66</v>
      </c>
      <c r="P151" s="7">
        <v>0</v>
      </c>
      <c r="Q151" s="37"/>
      <c r="R151" s="135">
        <v>14599.66</v>
      </c>
      <c r="S151" s="136" t="s">
        <v>83</v>
      </c>
      <c r="T151" s="136" t="s">
        <v>96</v>
      </c>
    </row>
    <row r="152" spans="2:20" s="1" customFormat="1" x14ac:dyDescent="0.25">
      <c r="B152" s="162"/>
      <c r="C152" s="158"/>
      <c r="D152" s="49" t="s">
        <v>84</v>
      </c>
      <c r="E152" s="83">
        <v>44498</v>
      </c>
      <c r="F152" s="7">
        <v>4342.2</v>
      </c>
      <c r="G152" s="89">
        <v>1179</v>
      </c>
      <c r="H152" s="83">
        <v>44512</v>
      </c>
      <c r="I152" s="7">
        <v>4342.2</v>
      </c>
      <c r="J152" s="7"/>
      <c r="K152" s="7">
        <v>4342.2</v>
      </c>
      <c r="L152" s="7"/>
      <c r="M152" s="38"/>
      <c r="N152" s="38"/>
      <c r="O152" s="7">
        <f>F152-M152-P152</f>
        <v>4342.2</v>
      </c>
      <c r="P152" s="7">
        <v>0</v>
      </c>
      <c r="Q152" s="37"/>
      <c r="R152" s="135">
        <v>4342.2</v>
      </c>
      <c r="S152" s="136" t="s">
        <v>84</v>
      </c>
      <c r="T152" s="136" t="s">
        <v>96</v>
      </c>
    </row>
    <row r="153" spans="2:20" s="1" customFormat="1" hidden="1" x14ac:dyDescent="0.25">
      <c r="B153" s="162"/>
      <c r="C153" s="153"/>
      <c r="D153" s="49"/>
      <c r="E153" s="83"/>
      <c r="F153" s="7"/>
      <c r="G153" s="89"/>
      <c r="H153" s="83"/>
      <c r="I153" s="7"/>
      <c r="J153" s="7"/>
      <c r="K153" s="7"/>
      <c r="L153" s="7"/>
      <c r="M153" s="38"/>
      <c r="N153" s="38"/>
      <c r="O153" s="7"/>
      <c r="P153" s="7"/>
      <c r="Q153" s="37"/>
    </row>
    <row r="154" spans="2:20" s="1" customFormat="1" x14ac:dyDescent="0.25">
      <c r="B154" s="163"/>
      <c r="C154" s="15" t="s">
        <v>5</v>
      </c>
      <c r="D154" s="38"/>
      <c r="E154" s="98"/>
      <c r="F154" s="57">
        <f>SUM(F151:F153)</f>
        <v>18941.86</v>
      </c>
      <c r="G154" s="99"/>
      <c r="H154" s="57"/>
      <c r="I154" s="57">
        <f t="shared" ref="I154:P154" si="32">SUM(I151:I153)</f>
        <v>18941.86</v>
      </c>
      <c r="J154" s="57">
        <f t="shared" si="32"/>
        <v>0</v>
      </c>
      <c r="K154" s="57">
        <f t="shared" si="32"/>
        <v>18941.86</v>
      </c>
      <c r="L154" s="57"/>
      <c r="M154" s="57">
        <f t="shared" si="32"/>
        <v>0</v>
      </c>
      <c r="N154" s="57">
        <f t="shared" si="32"/>
        <v>0</v>
      </c>
      <c r="O154" s="57">
        <f t="shared" si="32"/>
        <v>18941.86</v>
      </c>
      <c r="P154" s="57">
        <f t="shared" si="32"/>
        <v>0</v>
      </c>
      <c r="Q154" s="37"/>
    </row>
    <row r="155" spans="2:20" s="1" customFormat="1" ht="15" customHeight="1" x14ac:dyDescent="0.25">
      <c r="B155" s="174">
        <v>22</v>
      </c>
      <c r="C155" s="19" t="s">
        <v>73</v>
      </c>
      <c r="D155" s="43">
        <v>814</v>
      </c>
      <c r="E155" s="83">
        <v>44500</v>
      </c>
      <c r="F155" s="7">
        <v>1008.35</v>
      </c>
      <c r="G155" s="89">
        <v>1162</v>
      </c>
      <c r="H155" s="83">
        <v>44512</v>
      </c>
      <c r="I155" s="7">
        <v>1008.35</v>
      </c>
      <c r="J155" s="7"/>
      <c r="K155" s="7">
        <v>1008.35</v>
      </c>
      <c r="L155" s="7"/>
      <c r="M155" s="7"/>
      <c r="N155" s="7"/>
      <c r="O155" s="7">
        <f>F155-M155-P155</f>
        <v>1008.35</v>
      </c>
      <c r="P155" s="7">
        <v>0</v>
      </c>
      <c r="Q155" s="37"/>
      <c r="R155" s="135">
        <v>1008.35</v>
      </c>
      <c r="S155" s="136" t="s">
        <v>132</v>
      </c>
      <c r="T155" s="136" t="s">
        <v>93</v>
      </c>
    </row>
    <row r="156" spans="2:20" s="1" customFormat="1" ht="15" customHeight="1" x14ac:dyDescent="0.25">
      <c r="B156" s="175"/>
      <c r="C156" s="119" t="s">
        <v>74</v>
      </c>
      <c r="D156" s="43">
        <v>848</v>
      </c>
      <c r="E156" s="83">
        <v>44530</v>
      </c>
      <c r="F156" s="7">
        <v>1945.4</v>
      </c>
      <c r="G156" s="100">
        <v>1194</v>
      </c>
      <c r="H156" s="83">
        <v>44537</v>
      </c>
      <c r="I156" s="7">
        <v>1945.4</v>
      </c>
      <c r="J156" s="7"/>
      <c r="K156" s="7"/>
      <c r="L156" s="7">
        <v>1945.4</v>
      </c>
      <c r="M156" s="7"/>
      <c r="N156" s="7"/>
      <c r="O156" s="7">
        <f>F156-M156-P156</f>
        <v>0</v>
      </c>
      <c r="P156" s="7">
        <v>1945.4</v>
      </c>
      <c r="Q156" s="37"/>
    </row>
    <row r="157" spans="2:20" s="1" customFormat="1" ht="15" customHeight="1" x14ac:dyDescent="0.25">
      <c r="B157" s="163"/>
      <c r="C157" s="132" t="s">
        <v>5</v>
      </c>
      <c r="D157" s="38"/>
      <c r="E157" s="98"/>
      <c r="F157" s="57">
        <f>SUM(F155:F156)</f>
        <v>2953.75</v>
      </c>
      <c r="G157" s="99"/>
      <c r="H157" s="57"/>
      <c r="I157" s="57">
        <f t="shared" ref="I157:P157" si="33">SUM(I155:I156)</f>
        <v>2953.75</v>
      </c>
      <c r="J157" s="57">
        <f t="shared" si="33"/>
        <v>0</v>
      </c>
      <c r="K157" s="57">
        <f t="shared" si="33"/>
        <v>1008.35</v>
      </c>
      <c r="L157" s="57">
        <f t="shared" si="33"/>
        <v>1945.4</v>
      </c>
      <c r="M157" s="57">
        <f t="shared" si="33"/>
        <v>0</v>
      </c>
      <c r="N157" s="57">
        <f t="shared" si="33"/>
        <v>0</v>
      </c>
      <c r="O157" s="57">
        <f t="shared" si="33"/>
        <v>1008.35</v>
      </c>
      <c r="P157" s="57">
        <f t="shared" si="33"/>
        <v>1945.4</v>
      </c>
      <c r="Q157" s="37"/>
    </row>
    <row r="158" spans="2:20" s="1" customFormat="1" ht="18" hidden="1" customHeight="1" x14ac:dyDescent="0.25">
      <c r="B158" s="161">
        <v>22</v>
      </c>
      <c r="C158" s="131" t="s">
        <v>45</v>
      </c>
      <c r="D158" s="43"/>
      <c r="E158" s="83"/>
      <c r="F158" s="31"/>
      <c r="G158" s="84"/>
      <c r="H158" s="83"/>
      <c r="I158" s="31"/>
      <c r="J158" s="31"/>
      <c r="K158" s="31"/>
      <c r="L158" s="31"/>
      <c r="M158" s="31"/>
      <c r="N158" s="31"/>
      <c r="O158" s="7">
        <f>F158-M158-P158</f>
        <v>0</v>
      </c>
      <c r="P158" s="31">
        <v>0</v>
      </c>
      <c r="Q158" s="37"/>
    </row>
    <row r="159" spans="2:20" s="1" customFormat="1" ht="15" hidden="1" customHeight="1" x14ac:dyDescent="0.25">
      <c r="B159" s="162"/>
      <c r="C159" s="132" t="s">
        <v>25</v>
      </c>
      <c r="D159" s="43"/>
      <c r="E159" s="83"/>
      <c r="F159" s="31"/>
      <c r="G159" s="84"/>
      <c r="H159" s="83"/>
      <c r="I159" s="31"/>
      <c r="J159" s="31"/>
      <c r="K159" s="31"/>
      <c r="L159" s="31"/>
      <c r="M159" s="31"/>
      <c r="N159" s="31"/>
      <c r="O159" s="7">
        <f>F159-M159-P159</f>
        <v>0</v>
      </c>
      <c r="P159" s="31"/>
      <c r="Q159" s="37"/>
    </row>
    <row r="160" spans="2:20" s="1" customFormat="1" ht="15" hidden="1" customHeight="1" x14ac:dyDescent="0.25">
      <c r="B160" s="163"/>
      <c r="C160" s="132" t="s">
        <v>5</v>
      </c>
      <c r="D160" s="38"/>
      <c r="E160" s="98"/>
      <c r="F160" s="57">
        <f>SUM(F158:F159)</f>
        <v>0</v>
      </c>
      <c r="G160" s="99"/>
      <c r="H160" s="57"/>
      <c r="I160" s="57">
        <f t="shared" ref="I160:O160" si="34">SUM(I158:I159)</f>
        <v>0</v>
      </c>
      <c r="J160" s="57">
        <f t="shared" si="34"/>
        <v>0</v>
      </c>
      <c r="K160" s="57">
        <f t="shared" si="34"/>
        <v>0</v>
      </c>
      <c r="L160" s="57"/>
      <c r="M160" s="57">
        <f t="shared" si="34"/>
        <v>0</v>
      </c>
      <c r="N160" s="57">
        <f t="shared" si="34"/>
        <v>0</v>
      </c>
      <c r="O160" s="57">
        <f t="shared" si="34"/>
        <v>0</v>
      </c>
      <c r="P160" s="57">
        <f>SUM(P158:P159)</f>
        <v>0</v>
      </c>
      <c r="Q160" s="37"/>
    </row>
    <row r="161" spans="2:20" s="1" customFormat="1" ht="18" customHeight="1" x14ac:dyDescent="0.25">
      <c r="B161" s="176">
        <v>23</v>
      </c>
      <c r="C161" s="159" t="s">
        <v>64</v>
      </c>
      <c r="D161" s="50">
        <v>500</v>
      </c>
      <c r="E161" s="83">
        <v>44500</v>
      </c>
      <c r="F161" s="27">
        <v>1852.76</v>
      </c>
      <c r="G161" s="84">
        <v>1156</v>
      </c>
      <c r="H161" s="83">
        <v>44512</v>
      </c>
      <c r="I161" s="27">
        <v>1852.76</v>
      </c>
      <c r="J161" s="27"/>
      <c r="K161" s="27">
        <v>1852.76</v>
      </c>
      <c r="L161" s="27"/>
      <c r="M161" s="27"/>
      <c r="N161" s="27"/>
      <c r="O161" s="7">
        <f>F161-M161-P161</f>
        <v>1852.76</v>
      </c>
      <c r="P161" s="27">
        <v>0</v>
      </c>
      <c r="Q161" s="37"/>
      <c r="R161" s="135">
        <v>1852.76</v>
      </c>
      <c r="S161" s="136" t="s">
        <v>94</v>
      </c>
      <c r="T161" s="136" t="s">
        <v>93</v>
      </c>
    </row>
    <row r="162" spans="2:20" s="1" customFormat="1" ht="18" customHeight="1" x14ac:dyDescent="0.25">
      <c r="B162" s="177"/>
      <c r="C162" s="160"/>
      <c r="D162" s="50"/>
      <c r="E162" s="83"/>
      <c r="F162" s="27"/>
      <c r="G162" s="84"/>
      <c r="H162" s="83"/>
      <c r="I162" s="27"/>
      <c r="J162" s="27"/>
      <c r="K162" s="27"/>
      <c r="L162" s="27"/>
      <c r="M162" s="27"/>
      <c r="N162" s="27"/>
      <c r="O162" s="7"/>
      <c r="P162" s="27"/>
      <c r="Q162" s="37"/>
    </row>
    <row r="163" spans="2:20" s="1" customFormat="1" ht="15" customHeight="1" x14ac:dyDescent="0.25">
      <c r="B163" s="64"/>
      <c r="C163" s="131" t="s">
        <v>5</v>
      </c>
      <c r="D163" s="38"/>
      <c r="E163" s="98"/>
      <c r="F163" s="57">
        <f>SUM(F161:F162)</f>
        <v>1852.76</v>
      </c>
      <c r="G163" s="99"/>
      <c r="H163" s="57"/>
      <c r="I163" s="57">
        <f t="shared" ref="I163:P163" si="35">SUM(I161:I162)</f>
        <v>1852.76</v>
      </c>
      <c r="J163" s="57">
        <f t="shared" si="35"/>
        <v>0</v>
      </c>
      <c r="K163" s="57">
        <f t="shared" si="35"/>
        <v>1852.76</v>
      </c>
      <c r="L163" s="57"/>
      <c r="M163" s="57">
        <f t="shared" si="35"/>
        <v>0</v>
      </c>
      <c r="N163" s="57">
        <f t="shared" si="35"/>
        <v>0</v>
      </c>
      <c r="O163" s="57">
        <f t="shared" si="35"/>
        <v>1852.76</v>
      </c>
      <c r="P163" s="57">
        <f t="shared" si="35"/>
        <v>0</v>
      </c>
      <c r="Q163" s="37"/>
    </row>
    <row r="164" spans="2:20" s="1" customFormat="1" ht="15" customHeight="1" x14ac:dyDescent="0.25">
      <c r="B164" s="174">
        <v>24</v>
      </c>
      <c r="C164" s="152" t="s">
        <v>37</v>
      </c>
      <c r="D164" s="48" t="s">
        <v>91</v>
      </c>
      <c r="E164" s="83">
        <v>44500</v>
      </c>
      <c r="F164" s="31">
        <v>1008.35</v>
      </c>
      <c r="G164" s="84">
        <v>1125</v>
      </c>
      <c r="H164" s="83">
        <v>44503</v>
      </c>
      <c r="I164" s="31">
        <v>1008.35</v>
      </c>
      <c r="J164" s="31">
        <v>1008.35</v>
      </c>
      <c r="K164" s="31"/>
      <c r="L164" s="31"/>
      <c r="M164" s="57"/>
      <c r="N164" s="57"/>
      <c r="O164" s="7">
        <f>F164-M164-P164</f>
        <v>1008.35</v>
      </c>
      <c r="P164" s="31">
        <v>0</v>
      </c>
      <c r="Q164" s="37"/>
      <c r="R164" s="135">
        <v>1058.77</v>
      </c>
      <c r="S164" s="136" t="s">
        <v>104</v>
      </c>
      <c r="T164" s="136" t="s">
        <v>93</v>
      </c>
    </row>
    <row r="165" spans="2:20" s="1" customFormat="1" ht="15" customHeight="1" x14ac:dyDescent="0.25">
      <c r="B165" s="175"/>
      <c r="C165" s="158"/>
      <c r="D165" s="48" t="s">
        <v>92</v>
      </c>
      <c r="E165" s="83">
        <v>44500</v>
      </c>
      <c r="F165" s="31">
        <v>1058.77</v>
      </c>
      <c r="G165" s="84">
        <v>1183</v>
      </c>
      <c r="H165" s="83">
        <v>44512</v>
      </c>
      <c r="I165" s="31">
        <v>1058.77</v>
      </c>
      <c r="J165" s="31">
        <v>1058.77</v>
      </c>
      <c r="K165" s="31"/>
      <c r="L165" s="31"/>
      <c r="M165" s="57"/>
      <c r="N165" s="57"/>
      <c r="O165" s="7">
        <f>F165-M165-P165</f>
        <v>1058.77</v>
      </c>
      <c r="P165" s="31">
        <v>0</v>
      </c>
      <c r="Q165" s="37"/>
      <c r="R165" s="135">
        <v>1008.35</v>
      </c>
      <c r="S165" s="136" t="s">
        <v>103</v>
      </c>
      <c r="T165" s="136" t="s">
        <v>93</v>
      </c>
    </row>
    <row r="166" spans="2:20" s="1" customFormat="1" ht="15" customHeight="1" x14ac:dyDescent="0.25">
      <c r="B166" s="175"/>
      <c r="C166" s="158"/>
      <c r="D166" s="48" t="s">
        <v>135</v>
      </c>
      <c r="E166" s="83">
        <v>44530</v>
      </c>
      <c r="F166" s="31">
        <v>3176.31</v>
      </c>
      <c r="G166" s="84">
        <v>1228</v>
      </c>
      <c r="H166" s="83">
        <v>44540</v>
      </c>
      <c r="I166" s="31">
        <v>3176.31</v>
      </c>
      <c r="J166" s="31"/>
      <c r="K166" s="31"/>
      <c r="L166" s="31">
        <v>3176.31</v>
      </c>
      <c r="M166" s="57"/>
      <c r="N166" s="57"/>
      <c r="O166" s="7">
        <f>F166-M166-P166</f>
        <v>0</v>
      </c>
      <c r="P166" s="31">
        <v>3176.31</v>
      </c>
      <c r="Q166" s="37"/>
    </row>
    <row r="167" spans="2:20" s="1" customFormat="1" ht="15" customHeight="1" x14ac:dyDescent="0.25">
      <c r="B167" s="175"/>
      <c r="C167" s="153"/>
      <c r="D167" s="48" t="s">
        <v>136</v>
      </c>
      <c r="E167" s="83">
        <v>44530</v>
      </c>
      <c r="F167" s="31">
        <v>1008.35</v>
      </c>
      <c r="G167" s="84">
        <v>1227</v>
      </c>
      <c r="H167" s="83">
        <v>44540</v>
      </c>
      <c r="I167" s="31">
        <v>1008.35</v>
      </c>
      <c r="J167" s="31"/>
      <c r="K167" s="31"/>
      <c r="L167" s="31">
        <v>1008.35</v>
      </c>
      <c r="M167" s="57"/>
      <c r="N167" s="57"/>
      <c r="O167" s="7">
        <f>F167-M167-P167</f>
        <v>0</v>
      </c>
      <c r="P167" s="31">
        <v>1008.35</v>
      </c>
      <c r="Q167" s="37"/>
    </row>
    <row r="168" spans="2:20" s="1" customFormat="1" ht="15" customHeight="1" x14ac:dyDescent="0.25">
      <c r="B168" s="163"/>
      <c r="C168" s="132" t="s">
        <v>5</v>
      </c>
      <c r="D168" s="38"/>
      <c r="E168" s="98"/>
      <c r="F168" s="34">
        <f>SUM(F164:F167)</f>
        <v>6251.7800000000007</v>
      </c>
      <c r="G168" s="101"/>
      <c r="H168" s="34"/>
      <c r="I168" s="34">
        <f t="shared" ref="I168:P168" si="36">SUM(I164:I167)</f>
        <v>6251.7800000000007</v>
      </c>
      <c r="J168" s="34">
        <f t="shared" si="36"/>
        <v>2067.12</v>
      </c>
      <c r="K168" s="34">
        <f t="shared" si="36"/>
        <v>0</v>
      </c>
      <c r="L168" s="34">
        <f t="shared" si="36"/>
        <v>4184.66</v>
      </c>
      <c r="M168" s="34">
        <f t="shared" si="36"/>
        <v>0</v>
      </c>
      <c r="N168" s="34">
        <f t="shared" si="36"/>
        <v>0</v>
      </c>
      <c r="O168" s="34">
        <f t="shared" si="36"/>
        <v>2067.12</v>
      </c>
      <c r="P168" s="34">
        <f t="shared" si="36"/>
        <v>4184.66</v>
      </c>
      <c r="Q168" s="37"/>
    </row>
    <row r="169" spans="2:20" s="1" customFormat="1" ht="15" customHeight="1" x14ac:dyDescent="0.25">
      <c r="B169" s="161">
        <v>25</v>
      </c>
      <c r="C169" s="152" t="s">
        <v>61</v>
      </c>
      <c r="D169" s="38">
        <v>13</v>
      </c>
      <c r="E169" s="83">
        <v>44500</v>
      </c>
      <c r="F169" s="31">
        <v>42.33</v>
      </c>
      <c r="G169" s="89">
        <v>1161</v>
      </c>
      <c r="H169" s="83">
        <v>44512</v>
      </c>
      <c r="I169" s="31">
        <v>42.33</v>
      </c>
      <c r="J169" s="31"/>
      <c r="K169" s="31">
        <v>42.33</v>
      </c>
      <c r="L169" s="31"/>
      <c r="M169" s="34"/>
      <c r="N169" s="34"/>
      <c r="O169" s="7">
        <f>F169-M169-P169</f>
        <v>42.33</v>
      </c>
      <c r="P169" s="31">
        <v>0</v>
      </c>
      <c r="Q169" s="37"/>
      <c r="R169" s="135">
        <v>42.33</v>
      </c>
      <c r="S169" s="136" t="s">
        <v>109</v>
      </c>
      <c r="T169" s="136" t="s">
        <v>93</v>
      </c>
    </row>
    <row r="170" spans="2:20" s="1" customFormat="1" ht="15" customHeight="1" x14ac:dyDescent="0.25">
      <c r="B170" s="162"/>
      <c r="C170" s="153"/>
      <c r="D170" s="38">
        <v>14</v>
      </c>
      <c r="E170" s="83">
        <v>44530</v>
      </c>
      <c r="F170" s="31">
        <v>1719.34</v>
      </c>
      <c r="G170" s="84">
        <v>1206</v>
      </c>
      <c r="H170" s="83">
        <v>44540</v>
      </c>
      <c r="I170" s="31">
        <v>1719.34</v>
      </c>
      <c r="J170" s="31"/>
      <c r="K170" s="31"/>
      <c r="L170" s="31">
        <v>1719.34</v>
      </c>
      <c r="M170" s="34"/>
      <c r="N170" s="34"/>
      <c r="O170" s="7">
        <f>F170-M170-P170</f>
        <v>0</v>
      </c>
      <c r="P170" s="31">
        <v>1719.34</v>
      </c>
      <c r="Q170" s="37"/>
    </row>
    <row r="171" spans="2:20" s="1" customFormat="1" ht="15" customHeight="1" x14ac:dyDescent="0.25">
      <c r="B171" s="163"/>
      <c r="C171" s="15" t="s">
        <v>5</v>
      </c>
      <c r="D171" s="38"/>
      <c r="E171" s="98"/>
      <c r="F171" s="34">
        <f>SUM(F169:F170)</f>
        <v>1761.6699999999998</v>
      </c>
      <c r="G171" s="101"/>
      <c r="H171" s="34"/>
      <c r="I171" s="34">
        <f t="shared" ref="I171:P171" si="37">SUM(I169:I170)</f>
        <v>1761.6699999999998</v>
      </c>
      <c r="J171" s="34">
        <f t="shared" si="37"/>
        <v>0</v>
      </c>
      <c r="K171" s="34">
        <f t="shared" si="37"/>
        <v>42.33</v>
      </c>
      <c r="L171" s="34">
        <f t="shared" si="37"/>
        <v>1719.34</v>
      </c>
      <c r="M171" s="34">
        <f t="shared" si="37"/>
        <v>0</v>
      </c>
      <c r="N171" s="34">
        <f t="shared" si="37"/>
        <v>0</v>
      </c>
      <c r="O171" s="34">
        <f t="shared" si="37"/>
        <v>42.33</v>
      </c>
      <c r="P171" s="34">
        <f t="shared" si="37"/>
        <v>1719.34</v>
      </c>
      <c r="Q171" s="37"/>
    </row>
    <row r="172" spans="2:20" s="1" customFormat="1" ht="15" customHeight="1" x14ac:dyDescent="0.25">
      <c r="B172" s="161">
        <v>26</v>
      </c>
      <c r="C172" s="152" t="s">
        <v>58</v>
      </c>
      <c r="D172" s="38">
        <v>26</v>
      </c>
      <c r="E172" s="83">
        <v>44530</v>
      </c>
      <c r="F172" s="31">
        <v>859.67</v>
      </c>
      <c r="G172" s="84">
        <v>1185</v>
      </c>
      <c r="H172" s="83">
        <v>44506</v>
      </c>
      <c r="I172" s="31">
        <v>859.67</v>
      </c>
      <c r="J172" s="31"/>
      <c r="K172" s="31"/>
      <c r="L172" s="31">
        <v>859.67</v>
      </c>
      <c r="M172" s="34"/>
      <c r="N172" s="34"/>
      <c r="O172" s="7">
        <f>F172-M172-P172</f>
        <v>859.67</v>
      </c>
      <c r="P172" s="31">
        <v>0</v>
      </c>
      <c r="Q172" s="37"/>
    </row>
    <row r="173" spans="2:20" s="1" customFormat="1" ht="15" customHeight="1" x14ac:dyDescent="0.25">
      <c r="B173" s="162"/>
      <c r="C173" s="153"/>
      <c r="D173" s="38"/>
      <c r="E173" s="83"/>
      <c r="F173" s="31"/>
      <c r="G173" s="89"/>
      <c r="H173" s="83"/>
      <c r="I173" s="31"/>
      <c r="J173" s="31"/>
      <c r="K173" s="31"/>
      <c r="L173" s="31"/>
      <c r="M173" s="34"/>
      <c r="N173" s="34"/>
      <c r="O173" s="7">
        <f>F173-M173-P173</f>
        <v>0</v>
      </c>
      <c r="P173" s="31">
        <v>0</v>
      </c>
      <c r="Q173" s="37"/>
    </row>
    <row r="174" spans="2:20" s="1" customFormat="1" ht="15" customHeight="1" x14ac:dyDescent="0.25">
      <c r="B174" s="163"/>
      <c r="C174" s="15" t="s">
        <v>5</v>
      </c>
      <c r="D174" s="38"/>
      <c r="E174" s="98"/>
      <c r="F174" s="34">
        <f>SUM(F172:F173)</f>
        <v>859.67</v>
      </c>
      <c r="G174" s="101"/>
      <c r="H174" s="34"/>
      <c r="I174" s="34">
        <f t="shared" ref="I174:O174" si="38">SUM(I172:I173)</f>
        <v>859.67</v>
      </c>
      <c r="J174" s="34">
        <f t="shared" si="38"/>
        <v>0</v>
      </c>
      <c r="K174" s="34">
        <f t="shared" si="38"/>
        <v>0</v>
      </c>
      <c r="L174" s="34">
        <f t="shared" si="38"/>
        <v>859.67</v>
      </c>
      <c r="M174" s="34">
        <f t="shared" si="38"/>
        <v>0</v>
      </c>
      <c r="N174" s="34">
        <f t="shared" si="38"/>
        <v>0</v>
      </c>
      <c r="O174" s="34">
        <f t="shared" si="38"/>
        <v>859.67</v>
      </c>
      <c r="P174" s="34">
        <f>SUM(P172:P173)</f>
        <v>0</v>
      </c>
      <c r="Q174" s="37"/>
    </row>
    <row r="175" spans="2:20" s="1" customFormat="1" ht="15" hidden="1" customHeight="1" x14ac:dyDescent="0.25">
      <c r="B175" s="161">
        <v>23</v>
      </c>
      <c r="C175" s="152" t="s">
        <v>76</v>
      </c>
      <c r="D175" s="38"/>
      <c r="E175" s="83"/>
      <c r="F175" s="31"/>
      <c r="G175" s="84"/>
      <c r="H175" s="83"/>
      <c r="I175" s="31"/>
      <c r="J175" s="31"/>
      <c r="K175" s="31"/>
      <c r="L175" s="31"/>
      <c r="M175" s="34"/>
      <c r="N175" s="34"/>
      <c r="O175" s="27"/>
      <c r="P175" s="31"/>
      <c r="Q175" s="37"/>
    </row>
    <row r="176" spans="2:20" s="1" customFormat="1" ht="16.5" hidden="1" customHeight="1" x14ac:dyDescent="0.25">
      <c r="B176" s="162"/>
      <c r="C176" s="153"/>
      <c r="D176" s="38"/>
      <c r="E176" s="98"/>
      <c r="F176" s="34"/>
      <c r="G176" s="101"/>
      <c r="H176" s="34"/>
      <c r="I176" s="34"/>
      <c r="J176" s="34"/>
      <c r="K176" s="34"/>
      <c r="L176" s="34"/>
      <c r="M176" s="34"/>
      <c r="N176" s="34"/>
      <c r="O176" s="34"/>
      <c r="P176" s="34"/>
      <c r="Q176" s="37"/>
    </row>
    <row r="177" spans="1:21" s="1" customFormat="1" ht="15" hidden="1" customHeight="1" x14ac:dyDescent="0.25">
      <c r="B177" s="163"/>
      <c r="C177" s="15" t="s">
        <v>5</v>
      </c>
      <c r="D177" s="38"/>
      <c r="E177" s="98"/>
      <c r="F177" s="34">
        <f>SUM(F175:F176)</f>
        <v>0</v>
      </c>
      <c r="G177" s="101"/>
      <c r="H177" s="34"/>
      <c r="I177" s="34">
        <f t="shared" ref="I177:P177" si="39">SUM(I175:I176)</f>
        <v>0</v>
      </c>
      <c r="J177" s="34">
        <f t="shared" si="39"/>
        <v>0</v>
      </c>
      <c r="K177" s="34">
        <f t="shared" si="39"/>
        <v>0</v>
      </c>
      <c r="L177" s="34"/>
      <c r="M177" s="34">
        <f t="shared" si="39"/>
        <v>0</v>
      </c>
      <c r="N177" s="34">
        <f t="shared" si="39"/>
        <v>0</v>
      </c>
      <c r="O177" s="34">
        <f t="shared" si="39"/>
        <v>0</v>
      </c>
      <c r="P177" s="34">
        <f t="shared" si="39"/>
        <v>0</v>
      </c>
      <c r="Q177" s="37"/>
    </row>
    <row r="178" spans="1:21" s="1" customFormat="1" ht="16.5" customHeight="1" x14ac:dyDescent="0.25">
      <c r="B178" s="161">
        <v>27</v>
      </c>
      <c r="C178" s="152" t="s">
        <v>63</v>
      </c>
      <c r="D178" s="38">
        <v>1743</v>
      </c>
      <c r="E178" s="83">
        <v>44529</v>
      </c>
      <c r="F178" s="31">
        <v>2117.54</v>
      </c>
      <c r="G178" s="84">
        <v>1205</v>
      </c>
      <c r="H178" s="83">
        <v>44540</v>
      </c>
      <c r="I178" s="31">
        <v>2117.54</v>
      </c>
      <c r="J178" s="31"/>
      <c r="K178" s="34"/>
      <c r="L178" s="31">
        <v>2117.54</v>
      </c>
      <c r="M178" s="34"/>
      <c r="N178" s="34"/>
      <c r="O178" s="27">
        <f>F178-M178-P178</f>
        <v>0</v>
      </c>
      <c r="P178" s="31">
        <v>2117.54</v>
      </c>
      <c r="Q178" s="149"/>
      <c r="R178" s="150"/>
      <c r="S178" s="150"/>
      <c r="T178" s="150"/>
      <c r="U178" s="150"/>
    </row>
    <row r="179" spans="1:21" s="1" customFormat="1" ht="15" hidden="1" customHeight="1" x14ac:dyDescent="0.25">
      <c r="B179" s="163"/>
      <c r="C179" s="153"/>
      <c r="D179" s="38"/>
      <c r="E179" s="83"/>
      <c r="F179" s="31"/>
      <c r="G179" s="89"/>
      <c r="H179" s="83"/>
      <c r="I179" s="31"/>
      <c r="J179" s="31"/>
      <c r="K179" s="31"/>
      <c r="L179" s="31"/>
      <c r="M179" s="34"/>
      <c r="N179" s="34"/>
      <c r="O179" s="27"/>
      <c r="P179" s="31">
        <v>0</v>
      </c>
      <c r="Q179" s="37"/>
    </row>
    <row r="180" spans="1:21" s="1" customFormat="1" ht="15" customHeight="1" x14ac:dyDescent="0.25">
      <c r="B180" s="18"/>
      <c r="C180" s="131" t="s">
        <v>5</v>
      </c>
      <c r="E180" s="98"/>
      <c r="F180" s="34">
        <f>SUM(F178:F179)</f>
        <v>2117.54</v>
      </c>
      <c r="G180" s="101"/>
      <c r="H180" s="34"/>
      <c r="I180" s="34">
        <f t="shared" ref="I180:P180" si="40">SUM(I178:I179)</f>
        <v>2117.54</v>
      </c>
      <c r="J180" s="34">
        <f t="shared" si="40"/>
        <v>0</v>
      </c>
      <c r="K180" s="34">
        <f t="shared" si="40"/>
        <v>0</v>
      </c>
      <c r="L180" s="34">
        <f t="shared" si="40"/>
        <v>2117.54</v>
      </c>
      <c r="M180" s="34">
        <f t="shared" si="40"/>
        <v>0</v>
      </c>
      <c r="N180" s="34">
        <f t="shared" si="40"/>
        <v>0</v>
      </c>
      <c r="O180" s="34">
        <f t="shared" si="40"/>
        <v>0</v>
      </c>
      <c r="P180" s="34">
        <f t="shared" si="40"/>
        <v>2117.54</v>
      </c>
      <c r="Q180" s="37"/>
    </row>
    <row r="181" spans="1:21" s="1" customFormat="1" ht="15" hidden="1" customHeight="1" x14ac:dyDescent="0.25">
      <c r="B181" s="161">
        <v>24</v>
      </c>
      <c r="C181" s="131" t="s">
        <v>79</v>
      </c>
      <c r="D181" s="49"/>
      <c r="E181" s="83"/>
      <c r="F181" s="31"/>
      <c r="G181" s="84"/>
      <c r="H181" s="83"/>
      <c r="I181" s="31"/>
      <c r="J181" s="34"/>
      <c r="K181" s="31"/>
      <c r="L181" s="31"/>
      <c r="M181" s="34"/>
      <c r="N181" s="34"/>
      <c r="O181" s="27"/>
      <c r="P181" s="31">
        <v>0</v>
      </c>
      <c r="Q181" s="37"/>
    </row>
    <row r="182" spans="1:21" s="1" customFormat="1" ht="15" hidden="1" customHeight="1" x14ac:dyDescent="0.25">
      <c r="B182" s="162"/>
      <c r="C182" s="132" t="s">
        <v>80</v>
      </c>
      <c r="D182" s="43"/>
      <c r="E182" s="98"/>
      <c r="F182" s="34"/>
      <c r="G182" s="101"/>
      <c r="H182" s="34"/>
      <c r="I182" s="34"/>
      <c r="J182" s="34"/>
      <c r="K182" s="34"/>
      <c r="L182" s="34"/>
      <c r="M182" s="34"/>
      <c r="N182" s="34"/>
      <c r="O182" s="34"/>
      <c r="P182" s="34"/>
      <c r="Q182" s="37"/>
    </row>
    <row r="183" spans="1:21" s="1" customFormat="1" ht="15" hidden="1" customHeight="1" x14ac:dyDescent="0.25">
      <c r="B183" s="163"/>
      <c r="C183" s="132" t="s">
        <v>5</v>
      </c>
      <c r="D183" s="38"/>
      <c r="E183" s="98"/>
      <c r="F183" s="34">
        <f>SUM(F181:F182)</f>
        <v>0</v>
      </c>
      <c r="G183" s="101"/>
      <c r="H183" s="34"/>
      <c r="I183" s="34">
        <f t="shared" ref="I183:P183" si="41">SUM(I181:I182)</f>
        <v>0</v>
      </c>
      <c r="J183" s="34">
        <f t="shared" si="41"/>
        <v>0</v>
      </c>
      <c r="K183" s="34">
        <f t="shared" si="41"/>
        <v>0</v>
      </c>
      <c r="L183" s="34"/>
      <c r="M183" s="34">
        <f t="shared" si="41"/>
        <v>0</v>
      </c>
      <c r="N183" s="34">
        <f t="shared" si="41"/>
        <v>0</v>
      </c>
      <c r="O183" s="34">
        <f t="shared" si="41"/>
        <v>0</v>
      </c>
      <c r="P183" s="34">
        <f t="shared" si="41"/>
        <v>0</v>
      </c>
      <c r="Q183" s="37"/>
    </row>
    <row r="184" spans="1:21" s="1" customFormat="1" ht="15" hidden="1" customHeight="1" x14ac:dyDescent="0.25">
      <c r="B184" s="161">
        <v>28</v>
      </c>
      <c r="C184" s="133" t="s">
        <v>70</v>
      </c>
      <c r="D184" s="51"/>
      <c r="E184" s="102"/>
      <c r="F184" s="31"/>
      <c r="G184" s="89"/>
      <c r="H184" s="83"/>
      <c r="I184" s="31"/>
      <c r="J184" s="31"/>
      <c r="K184" s="31"/>
      <c r="L184" s="31"/>
      <c r="M184" s="31"/>
      <c r="N184" s="31"/>
      <c r="O184" s="27">
        <f>F184-M184-P184</f>
        <v>0</v>
      </c>
      <c r="P184" s="31">
        <v>0</v>
      </c>
      <c r="Q184" s="37"/>
    </row>
    <row r="185" spans="1:21" s="1" customFormat="1" ht="15" hidden="1" customHeight="1" x14ac:dyDescent="0.25">
      <c r="B185" s="162"/>
      <c r="C185" s="133" t="s">
        <v>71</v>
      </c>
      <c r="D185" s="51"/>
      <c r="E185" s="102"/>
      <c r="F185" s="31"/>
      <c r="G185" s="89"/>
      <c r="H185" s="83"/>
      <c r="I185" s="31"/>
      <c r="J185" s="31"/>
      <c r="K185" s="31"/>
      <c r="L185" s="31"/>
      <c r="M185" s="31"/>
      <c r="N185" s="31"/>
      <c r="O185" s="27">
        <f>F185-M185-P185</f>
        <v>0</v>
      </c>
      <c r="P185" s="31"/>
      <c r="Q185" s="37"/>
    </row>
    <row r="186" spans="1:21" s="1" customFormat="1" ht="15" hidden="1" customHeight="1" x14ac:dyDescent="0.25">
      <c r="B186" s="163"/>
      <c r="C186" s="15" t="s">
        <v>5</v>
      </c>
      <c r="D186" s="38"/>
      <c r="E186" s="98"/>
      <c r="F186" s="34">
        <f>SUM(F184:F185)</f>
        <v>0</v>
      </c>
      <c r="G186" s="101"/>
      <c r="H186" s="34"/>
      <c r="I186" s="34">
        <f t="shared" ref="I186:P186" si="42">SUM(I184:I185)</f>
        <v>0</v>
      </c>
      <c r="J186" s="34">
        <f t="shared" si="42"/>
        <v>0</v>
      </c>
      <c r="K186" s="34">
        <f t="shared" si="42"/>
        <v>0</v>
      </c>
      <c r="L186" s="34"/>
      <c r="M186" s="34">
        <f t="shared" si="42"/>
        <v>0</v>
      </c>
      <c r="N186" s="34">
        <f t="shared" si="42"/>
        <v>0</v>
      </c>
      <c r="O186" s="34">
        <f t="shared" si="42"/>
        <v>0</v>
      </c>
      <c r="P186" s="34">
        <f t="shared" si="42"/>
        <v>0</v>
      </c>
      <c r="Q186" s="37"/>
    </row>
    <row r="187" spans="1:21" s="1" customFormat="1" ht="15" hidden="1" customHeight="1" x14ac:dyDescent="0.25">
      <c r="B187" s="161">
        <v>28</v>
      </c>
      <c r="C187" s="152" t="s">
        <v>64</v>
      </c>
      <c r="D187" s="38"/>
      <c r="E187" s="98"/>
      <c r="F187" s="34"/>
      <c r="G187" s="101"/>
      <c r="H187" s="34"/>
      <c r="I187" s="34"/>
      <c r="J187" s="34"/>
      <c r="K187" s="34"/>
      <c r="L187" s="34"/>
      <c r="M187" s="34"/>
      <c r="N187" s="34"/>
      <c r="O187" s="34"/>
      <c r="P187" s="34"/>
      <c r="Q187" s="37"/>
    </row>
    <row r="188" spans="1:21" s="1" customFormat="1" ht="15" hidden="1" customHeight="1" x14ac:dyDescent="0.25">
      <c r="B188" s="162"/>
      <c r="C188" s="153"/>
      <c r="D188" s="38"/>
      <c r="E188" s="98"/>
      <c r="F188" s="34"/>
      <c r="G188" s="101"/>
      <c r="H188" s="34"/>
      <c r="I188" s="34"/>
      <c r="J188" s="34"/>
      <c r="K188" s="34"/>
      <c r="L188" s="34"/>
      <c r="M188" s="34"/>
      <c r="N188" s="34"/>
      <c r="O188" s="34"/>
      <c r="P188" s="34"/>
      <c r="Q188" s="37"/>
    </row>
    <row r="189" spans="1:21" s="1" customFormat="1" ht="15" hidden="1" customHeight="1" x14ac:dyDescent="0.25">
      <c r="B189" s="163"/>
      <c r="C189" s="15" t="s">
        <v>5</v>
      </c>
      <c r="D189" s="38"/>
      <c r="E189" s="98"/>
      <c r="F189" s="34">
        <f>SUM(F187:F188)</f>
        <v>0</v>
      </c>
      <c r="G189" s="101"/>
      <c r="H189" s="34"/>
      <c r="I189" s="34"/>
      <c r="J189" s="34"/>
      <c r="K189" s="34"/>
      <c r="L189" s="34"/>
      <c r="M189" s="34"/>
      <c r="N189" s="34"/>
      <c r="O189" s="34"/>
      <c r="P189" s="34"/>
      <c r="Q189" s="37"/>
    </row>
    <row r="190" spans="1:21" s="1" customFormat="1" x14ac:dyDescent="0.25">
      <c r="B190" s="13"/>
      <c r="C190" s="14" t="s">
        <v>4</v>
      </c>
      <c r="D190" s="38"/>
      <c r="E190" s="103"/>
      <c r="F190" s="28">
        <f t="shared" ref="F190:P190" si="43">F33+F40+F48+F56+F61+F64+F72+F76+F91+F99+F115+F118+F121+F125+F127+F129+F132+F135+F137+F139+F143+F147+F150+F154+F157+F160+F168+F163+F171+F174+F180+F189+F183+F177+F186</f>
        <v>846954.2200000002</v>
      </c>
      <c r="G190" s="28">
        <f t="shared" si="43"/>
        <v>0</v>
      </c>
      <c r="H190" s="28">
        <f t="shared" si="43"/>
        <v>0</v>
      </c>
      <c r="I190" s="28">
        <f t="shared" si="43"/>
        <v>846240.7100000002</v>
      </c>
      <c r="J190" s="28">
        <f t="shared" si="43"/>
        <v>2067.12</v>
      </c>
      <c r="K190" s="28">
        <f t="shared" si="43"/>
        <v>399177.06000000011</v>
      </c>
      <c r="L190" s="28">
        <f t="shared" si="43"/>
        <v>444996.52999999991</v>
      </c>
      <c r="M190" s="28">
        <f t="shared" si="43"/>
        <v>713.5100000000001</v>
      </c>
      <c r="N190" s="28">
        <f t="shared" si="43"/>
        <v>15932.87</v>
      </c>
      <c r="O190" s="28">
        <f t="shared" si="43"/>
        <v>437000.00000000012</v>
      </c>
      <c r="P190" s="28">
        <f t="shared" si="43"/>
        <v>393307.83999999991</v>
      </c>
      <c r="Q190" s="28" t="e">
        <f>Q33+Q40+Q48+Q56+Q61+Q64+Q72+Q76+Q91+Q99+Q115+Q118+Q121+Q125+Q127+Q129+Q132+Q135+Q137+#REF!+Q139+Q143+Q147+Q150+Q154+Q157+Q160+Q168+Q163+Q171+Q174+Q180+Q189+Q183+Q177+Q186</f>
        <v>#REF!</v>
      </c>
    </row>
    <row r="191" spans="1:21" x14ac:dyDescent="0.25">
      <c r="A191"/>
      <c r="C191" s="6"/>
      <c r="D191" s="52"/>
      <c r="E191" s="104"/>
      <c r="F191" s="105"/>
      <c r="G191" s="106"/>
      <c r="H191" s="105"/>
      <c r="I191" s="5"/>
      <c r="J191" s="5"/>
      <c r="K191" s="5"/>
      <c r="L191" s="5"/>
      <c r="M191" s="5"/>
      <c r="N191" s="5"/>
      <c r="O191" s="35"/>
      <c r="P191" s="35"/>
    </row>
    <row r="192" spans="1:21" ht="15.75" customHeight="1" x14ac:dyDescent="0.25">
      <c r="A192"/>
      <c r="B192" s="198" t="s">
        <v>53</v>
      </c>
      <c r="C192" s="198"/>
      <c r="D192" s="6"/>
      <c r="E192" s="107" t="s">
        <v>40</v>
      </c>
      <c r="F192" s="107"/>
      <c r="G192" s="108"/>
      <c r="H192" s="107"/>
      <c r="I192" s="107"/>
      <c r="J192" s="107"/>
      <c r="K192" s="200" t="s">
        <v>54</v>
      </c>
      <c r="L192" s="200"/>
      <c r="M192" s="200"/>
      <c r="N192" s="200"/>
      <c r="O192" s="200"/>
      <c r="P192" s="200"/>
      <c r="Q192" s="200"/>
    </row>
    <row r="193" spans="1:16" ht="15.75" customHeight="1" x14ac:dyDescent="0.25">
      <c r="A193"/>
      <c r="B193" s="109" t="s">
        <v>41</v>
      </c>
      <c r="C193" s="10"/>
      <c r="D193" s="6"/>
      <c r="E193" s="196" t="s">
        <v>3</v>
      </c>
      <c r="F193" s="196"/>
      <c r="G193" s="196"/>
      <c r="H193" s="196"/>
      <c r="I193" s="196"/>
      <c r="J193" s="127"/>
      <c r="K193" s="199" t="s">
        <v>55</v>
      </c>
      <c r="L193" s="199"/>
      <c r="M193" s="199"/>
      <c r="N193" s="199"/>
      <c r="O193" s="199"/>
      <c r="P193" s="199"/>
    </row>
    <row r="194" spans="1:16" hidden="1" x14ac:dyDescent="0.25">
      <c r="A194"/>
      <c r="B194" s="110"/>
      <c r="C194" s="11"/>
      <c r="D194" s="6"/>
      <c r="E194" s="111"/>
      <c r="F194" s="112"/>
      <c r="G194" s="113"/>
      <c r="H194" s="112"/>
      <c r="I194" s="114"/>
      <c r="J194" s="114"/>
      <c r="K194" s="197"/>
      <c r="L194" s="197"/>
      <c r="M194" s="197"/>
      <c r="N194" s="58"/>
      <c r="O194" s="59"/>
      <c r="P194" s="36"/>
    </row>
    <row r="195" spans="1:16" x14ac:dyDescent="0.25">
      <c r="A195"/>
      <c r="B195" s="110"/>
      <c r="C195" s="9"/>
      <c r="D195" s="6"/>
      <c r="E195" s="65"/>
      <c r="F195" s="5"/>
      <c r="G195" s="66"/>
      <c r="H195" s="5"/>
      <c r="I195" s="115" t="s">
        <v>56</v>
      </c>
      <c r="J195" s="114"/>
      <c r="K195" s="195"/>
      <c r="L195" s="195"/>
      <c r="M195" s="195"/>
      <c r="N195" s="195"/>
    </row>
    <row r="196" spans="1:16" ht="15.75" x14ac:dyDescent="0.25">
      <c r="A196"/>
      <c r="B196" s="110"/>
      <c r="C196" s="9"/>
      <c r="D196" s="6"/>
      <c r="E196" s="65"/>
      <c r="F196" s="5"/>
      <c r="G196" s="66"/>
      <c r="H196" s="151" t="s">
        <v>57</v>
      </c>
      <c r="I196" s="151"/>
      <c r="J196" s="151"/>
      <c r="K196" s="126"/>
      <c r="L196" s="139"/>
      <c r="M196" s="147"/>
      <c r="N196" s="147"/>
    </row>
    <row r="197" spans="1:16" x14ac:dyDescent="0.25">
      <c r="A197"/>
      <c r="B197" s="110"/>
      <c r="C197" s="9"/>
      <c r="D197" s="6"/>
      <c r="E197" s="65"/>
      <c r="F197" s="5"/>
      <c r="G197" s="66"/>
      <c r="H197" s="5"/>
      <c r="I197" s="114"/>
      <c r="J197" s="114"/>
      <c r="K197" s="126"/>
      <c r="L197" s="139"/>
      <c r="M197" s="147"/>
      <c r="N197" s="147"/>
    </row>
    <row r="198" spans="1:16" x14ac:dyDescent="0.25">
      <c r="A198"/>
      <c r="C198" s="6"/>
      <c r="D198" s="6"/>
      <c r="E198" s="65"/>
      <c r="F198" s="5"/>
      <c r="G198" s="66"/>
      <c r="H198" s="5"/>
      <c r="I198" s="5"/>
      <c r="J198" s="5"/>
      <c r="K198" s="5"/>
      <c r="L198" s="5"/>
      <c r="M198" s="5"/>
      <c r="N198" s="5"/>
    </row>
    <row r="199" spans="1:16" x14ac:dyDescent="0.25">
      <c r="A199"/>
      <c r="C199" s="6"/>
      <c r="D199" s="6"/>
      <c r="E199" s="65" t="s">
        <v>1</v>
      </c>
      <c r="F199" s="5"/>
      <c r="G199" s="66"/>
      <c r="H199" s="5" t="s">
        <v>60</v>
      </c>
      <c r="I199" s="5"/>
      <c r="J199" s="5"/>
      <c r="K199" s="5"/>
      <c r="L199" s="5"/>
      <c r="M199" s="5"/>
      <c r="N199" s="60" t="s">
        <v>2</v>
      </c>
      <c r="O199" s="23"/>
    </row>
    <row r="200" spans="1:16" x14ac:dyDescent="0.25">
      <c r="A200"/>
      <c r="C200" s="6"/>
      <c r="D200" s="6"/>
      <c r="E200" s="65" t="s">
        <v>1</v>
      </c>
      <c r="F200" s="5"/>
      <c r="G200" s="66"/>
      <c r="H200" s="5"/>
      <c r="I200" s="5"/>
      <c r="J200" s="5"/>
      <c r="K200" s="5"/>
      <c r="L200" s="5"/>
      <c r="M200" s="5"/>
      <c r="N200" s="61" t="s">
        <v>0</v>
      </c>
      <c r="O200" s="23"/>
    </row>
    <row r="201" spans="1:16" x14ac:dyDescent="0.25">
      <c r="A201"/>
      <c r="B201" s="1"/>
      <c r="C201" s="5"/>
      <c r="F201" s="5"/>
      <c r="G201" s="66"/>
      <c r="H201" s="5"/>
      <c r="I201" s="5"/>
      <c r="J201" s="5"/>
      <c r="K201" s="5"/>
      <c r="L201" s="5"/>
      <c r="M201" s="5"/>
      <c r="N201" s="60"/>
      <c r="O201" s="23"/>
      <c r="P201" s="1"/>
    </row>
  </sheetData>
  <mergeCells count="73">
    <mergeCell ref="K195:N195"/>
    <mergeCell ref="E193:I193"/>
    <mergeCell ref="K194:M194"/>
    <mergeCell ref="B192:C192"/>
    <mergeCell ref="K193:P193"/>
    <mergeCell ref="K192:Q192"/>
    <mergeCell ref="B169:B171"/>
    <mergeCell ref="B172:B174"/>
    <mergeCell ref="B178:B179"/>
    <mergeCell ref="B161:B162"/>
    <mergeCell ref="B151:B154"/>
    <mergeCell ref="B155:B157"/>
    <mergeCell ref="B158:B160"/>
    <mergeCell ref="B164:B168"/>
    <mergeCell ref="B175:B177"/>
    <mergeCell ref="B148:B150"/>
    <mergeCell ref="B133:B135"/>
    <mergeCell ref="B116:B118"/>
    <mergeCell ref="B128:B129"/>
    <mergeCell ref="B126:B127"/>
    <mergeCell ref="B119:B121"/>
    <mergeCell ref="B122:B125"/>
    <mergeCell ref="B136:B137"/>
    <mergeCell ref="B138:B139"/>
    <mergeCell ref="B140:B143"/>
    <mergeCell ref="B130:B132"/>
    <mergeCell ref="F8:F9"/>
    <mergeCell ref="C10:C15"/>
    <mergeCell ref="M7:M9"/>
    <mergeCell ref="B10:B33"/>
    <mergeCell ref="B7:B9"/>
    <mergeCell ref="C7:C9"/>
    <mergeCell ref="D7:F7"/>
    <mergeCell ref="D8:D9"/>
    <mergeCell ref="E8:E9"/>
    <mergeCell ref="C41:C43"/>
    <mergeCell ref="B57:B61"/>
    <mergeCell ref="B34:B40"/>
    <mergeCell ref="C34:C35"/>
    <mergeCell ref="C57:C59"/>
    <mergeCell ref="C49:C52"/>
    <mergeCell ref="B49:B52"/>
    <mergeCell ref="B187:B189"/>
    <mergeCell ref="C178:C179"/>
    <mergeCell ref="B181:B183"/>
    <mergeCell ref="B184:B186"/>
    <mergeCell ref="B41:B43"/>
    <mergeCell ref="C100:C112"/>
    <mergeCell ref="C92:C98"/>
    <mergeCell ref="C62:C63"/>
    <mergeCell ref="B62:B64"/>
    <mergeCell ref="C73:C75"/>
    <mergeCell ref="C66:C67"/>
    <mergeCell ref="B66:B72"/>
    <mergeCell ref="B73:B76"/>
    <mergeCell ref="B92:B99"/>
    <mergeCell ref="B100:B115"/>
    <mergeCell ref="B144:B147"/>
    <mergeCell ref="H196:J196"/>
    <mergeCell ref="C175:C176"/>
    <mergeCell ref="C116:C117"/>
    <mergeCell ref="C172:C173"/>
    <mergeCell ref="C130:C131"/>
    <mergeCell ref="C133:C134"/>
    <mergeCell ref="C151:C153"/>
    <mergeCell ref="C148:C149"/>
    <mergeCell ref="C122:C124"/>
    <mergeCell ref="C161:C162"/>
    <mergeCell ref="C169:C170"/>
    <mergeCell ref="C144:C146"/>
    <mergeCell ref="C140:C142"/>
    <mergeCell ref="C164:C167"/>
    <mergeCell ref="C187:C188"/>
  </mergeCells>
  <pageMargins left="0.19685039370078741" right="0.19685039370078741" top="0.35433070866141736" bottom="0.15748031496062992" header="0.31496062992125984" footer="0.31496062992125984"/>
  <pageSetup paperSize="9" scale="8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 MARTIE</vt:lpstr>
      <vt:lpstr>'PL MARTIE'!Print_Titles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Ionescu</cp:lastModifiedBy>
  <cp:lastPrinted>2021-12-16T07:39:09Z</cp:lastPrinted>
  <dcterms:created xsi:type="dcterms:W3CDTF">2017-06-21T10:50:40Z</dcterms:created>
  <dcterms:modified xsi:type="dcterms:W3CDTF">2021-12-16T08:13:44Z</dcterms:modified>
</cp:coreProperties>
</file>